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mon/Dropbox/Work/Long Run/Beiträge/2020-03-02 Kaya Identity/data/"/>
    </mc:Choice>
  </mc:AlternateContent>
  <xr:revisionPtr revIDLastSave="0" documentId="13_ncr:1_{5D0077A6-935B-7F46-B4AA-E37AA012EC7A}" xr6:coauthVersionLast="36" xr6:coauthVersionMax="36" xr10:uidLastSave="{00000000-0000-0000-0000-000000000000}"/>
  <bookViews>
    <workbookView xWindow="0" yWindow="460" windowWidth="38400" windowHeight="19540" xr2:uid="{DF44EBC0-AEC0-4246-BE90-8768DD390301}"/>
  </bookViews>
  <sheets>
    <sheet name="Sources" sheetId="3" r:id="rId1"/>
    <sheet name="Scenarios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1" i="2" l="1"/>
  <c r="I100" i="2"/>
  <c r="C104" i="2"/>
  <c r="E101" i="2"/>
  <c r="E100" i="2"/>
  <c r="C101" i="2"/>
  <c r="K109" i="2" l="1"/>
  <c r="L109" i="2"/>
  <c r="M109" i="2"/>
  <c r="N109" i="2"/>
  <c r="O109" i="2"/>
  <c r="J109" i="2"/>
  <c r="Z60" i="2" l="1"/>
  <c r="AA60" i="2"/>
  <c r="AB60" i="2"/>
  <c r="AB62" i="2" s="1"/>
  <c r="Y60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7" i="2"/>
  <c r="AF60" i="2"/>
  <c r="AG60" i="2"/>
  <c r="AH60" i="2"/>
  <c r="AI60" i="2"/>
  <c r="AJ60" i="2"/>
  <c r="AA96" i="2"/>
  <c r="AA69" i="2" s="1"/>
  <c r="C100" i="2"/>
  <c r="C103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61" i="2"/>
  <c r="Z62" i="2"/>
  <c r="AE60" i="2"/>
  <c r="AD60" i="2"/>
  <c r="W60" i="2"/>
  <c r="V60" i="2"/>
  <c r="G61" i="2"/>
  <c r="W61" i="2" s="1"/>
  <c r="F61" i="2"/>
  <c r="F62" i="2" s="1"/>
  <c r="U60" i="2"/>
  <c r="AD59" i="2"/>
  <c r="U59" i="2"/>
  <c r="AD58" i="2"/>
  <c r="U58" i="2"/>
  <c r="AD57" i="2"/>
  <c r="U57" i="2"/>
  <c r="AD56" i="2"/>
  <c r="U56" i="2"/>
  <c r="AD55" i="2"/>
  <c r="U55" i="2"/>
  <c r="AD54" i="2"/>
  <c r="U54" i="2"/>
  <c r="AD53" i="2"/>
  <c r="U53" i="2"/>
  <c r="AD52" i="2"/>
  <c r="U52" i="2"/>
  <c r="AD51" i="2"/>
  <c r="U51" i="2"/>
  <c r="AD50" i="2"/>
  <c r="U50" i="2"/>
  <c r="AD49" i="2"/>
  <c r="U49" i="2"/>
  <c r="AD48" i="2"/>
  <c r="U48" i="2"/>
  <c r="AD47" i="2"/>
  <c r="U47" i="2"/>
  <c r="AD46" i="2"/>
  <c r="U46" i="2"/>
  <c r="AD45" i="2"/>
  <c r="U45" i="2"/>
  <c r="AD44" i="2"/>
  <c r="U44" i="2"/>
  <c r="AD43" i="2"/>
  <c r="U43" i="2"/>
  <c r="AD42" i="2"/>
  <c r="U42" i="2"/>
  <c r="AD41" i="2"/>
  <c r="U41" i="2"/>
  <c r="AD40" i="2"/>
  <c r="U40" i="2"/>
  <c r="AD39" i="2"/>
  <c r="U39" i="2"/>
  <c r="AD38" i="2"/>
  <c r="U38" i="2"/>
  <c r="AD37" i="2"/>
  <c r="U37" i="2"/>
  <c r="AD36" i="2"/>
  <c r="U36" i="2"/>
  <c r="AD35" i="2"/>
  <c r="U35" i="2"/>
  <c r="AD34" i="2"/>
  <c r="U34" i="2"/>
  <c r="AD33" i="2"/>
  <c r="U33" i="2"/>
  <c r="AD32" i="2"/>
  <c r="U32" i="2"/>
  <c r="AD31" i="2"/>
  <c r="U31" i="2"/>
  <c r="AD30" i="2"/>
  <c r="U30" i="2"/>
  <c r="AD29" i="2"/>
  <c r="U29" i="2"/>
  <c r="AD28" i="2"/>
  <c r="U28" i="2"/>
  <c r="AD27" i="2"/>
  <c r="U27" i="2"/>
  <c r="AD26" i="2"/>
  <c r="U26" i="2"/>
  <c r="AD25" i="2"/>
  <c r="U25" i="2"/>
  <c r="AD24" i="2"/>
  <c r="U24" i="2"/>
  <c r="AD23" i="2"/>
  <c r="U23" i="2"/>
  <c r="AD22" i="2"/>
  <c r="U22" i="2"/>
  <c r="AD21" i="2"/>
  <c r="U21" i="2"/>
  <c r="AD20" i="2"/>
  <c r="U20" i="2"/>
  <c r="AD19" i="2"/>
  <c r="U19" i="2"/>
  <c r="AD18" i="2"/>
  <c r="U18" i="2"/>
  <c r="AD17" i="2"/>
  <c r="U17" i="2"/>
  <c r="AD16" i="2"/>
  <c r="U16" i="2"/>
  <c r="AD15" i="2"/>
  <c r="U15" i="2"/>
  <c r="AD14" i="2"/>
  <c r="U14" i="2"/>
  <c r="AD13" i="2"/>
  <c r="U13" i="2"/>
  <c r="AD12" i="2"/>
  <c r="U12" i="2"/>
  <c r="AD11" i="2"/>
  <c r="U11" i="2"/>
  <c r="AD10" i="2"/>
  <c r="U10" i="2"/>
  <c r="AD9" i="2"/>
  <c r="U9" i="2"/>
  <c r="AD8" i="2"/>
  <c r="U8" i="2"/>
  <c r="AD7" i="2"/>
  <c r="U7" i="2"/>
  <c r="U6" i="2"/>
  <c r="U5" i="2"/>
  <c r="U4" i="2"/>
  <c r="U3" i="2"/>
  <c r="U2" i="2"/>
  <c r="AD101" i="2" l="1"/>
  <c r="AD100" i="2"/>
  <c r="Y101" i="2"/>
  <c r="Y100" i="2"/>
  <c r="S104" i="2"/>
  <c r="S103" i="2"/>
  <c r="U101" i="2"/>
  <c r="U100" i="2"/>
  <c r="Q91" i="2"/>
  <c r="Q87" i="2"/>
  <c r="Q83" i="2"/>
  <c r="Q79" i="2"/>
  <c r="Q90" i="2"/>
  <c r="Q75" i="2"/>
  <c r="Q71" i="2"/>
  <c r="Q67" i="2"/>
  <c r="Q63" i="2"/>
  <c r="Q86" i="2"/>
  <c r="Q82" i="2"/>
  <c r="Q78" i="2"/>
  <c r="Q74" i="2"/>
  <c r="Q70" i="2"/>
  <c r="Q66" i="2"/>
  <c r="Q62" i="2"/>
  <c r="Q61" i="2"/>
  <c r="Q89" i="2"/>
  <c r="Q85" i="2"/>
  <c r="Q81" i="2"/>
  <c r="Q77" i="2"/>
  <c r="Q73" i="2"/>
  <c r="Q69" i="2"/>
  <c r="Q65" i="2"/>
  <c r="Q92" i="2"/>
  <c r="Q88" i="2"/>
  <c r="Q84" i="2"/>
  <c r="Q80" i="2"/>
  <c r="Q76" i="2"/>
  <c r="Q72" i="2"/>
  <c r="Q68" i="2"/>
  <c r="Q64" i="2"/>
  <c r="AA72" i="2"/>
  <c r="AA64" i="2"/>
  <c r="AA92" i="2"/>
  <c r="AA103" i="2" s="1"/>
  <c r="AA82" i="2"/>
  <c r="AA61" i="2"/>
  <c r="AI61" i="2" s="1"/>
  <c r="N61" i="2" s="1"/>
  <c r="N110" i="2" s="1"/>
  <c r="AA85" i="2"/>
  <c r="AA76" i="2"/>
  <c r="AA65" i="2"/>
  <c r="AA90" i="2"/>
  <c r="AA80" i="2"/>
  <c r="AA70" i="2"/>
  <c r="AA63" i="2"/>
  <c r="AA86" i="2"/>
  <c r="AA77" i="2"/>
  <c r="AA88" i="2"/>
  <c r="AA81" i="2"/>
  <c r="AA74" i="2"/>
  <c r="AA66" i="2"/>
  <c r="AG62" i="2"/>
  <c r="AE62" i="2"/>
  <c r="AA89" i="2"/>
  <c r="AA84" i="2"/>
  <c r="AA78" i="2"/>
  <c r="AA73" i="2"/>
  <c r="AA68" i="2"/>
  <c r="AA62" i="2"/>
  <c r="AF62" i="2" s="1"/>
  <c r="K62" i="2" s="1"/>
  <c r="AA91" i="2"/>
  <c r="AA87" i="2"/>
  <c r="AA83" i="2"/>
  <c r="AA79" i="2"/>
  <c r="AA75" i="2"/>
  <c r="AA71" i="2"/>
  <c r="AA67" i="2"/>
  <c r="AB77" i="2"/>
  <c r="AB89" i="2"/>
  <c r="AB73" i="2"/>
  <c r="AB85" i="2"/>
  <c r="AB69" i="2"/>
  <c r="AB81" i="2"/>
  <c r="AB65" i="2"/>
  <c r="Z61" i="2"/>
  <c r="Z89" i="2"/>
  <c r="Z85" i="2"/>
  <c r="Z81" i="2"/>
  <c r="Z77" i="2"/>
  <c r="Z73" i="2"/>
  <c r="Z69" i="2"/>
  <c r="Z65" i="2"/>
  <c r="AB91" i="2"/>
  <c r="AB87" i="2"/>
  <c r="AB83" i="2"/>
  <c r="AB79" i="2"/>
  <c r="AB75" i="2"/>
  <c r="AB71" i="2"/>
  <c r="AB67" i="2"/>
  <c r="AB63" i="2"/>
  <c r="Z91" i="2"/>
  <c r="Z87" i="2"/>
  <c r="Z83" i="2"/>
  <c r="Z79" i="2"/>
  <c r="Z75" i="2"/>
  <c r="Z71" i="2"/>
  <c r="Z67" i="2"/>
  <c r="Z63" i="2"/>
  <c r="AB61" i="2"/>
  <c r="AG61" i="2" s="1"/>
  <c r="AB92" i="2"/>
  <c r="AB104" i="2" s="1"/>
  <c r="AB90" i="2"/>
  <c r="AB88" i="2"/>
  <c r="AB86" i="2"/>
  <c r="AB84" i="2"/>
  <c r="AB82" i="2"/>
  <c r="AB80" i="2"/>
  <c r="AB78" i="2"/>
  <c r="AB76" i="2"/>
  <c r="AB74" i="2"/>
  <c r="AB72" i="2"/>
  <c r="AB70" i="2"/>
  <c r="AB68" i="2"/>
  <c r="AB66" i="2"/>
  <c r="AB64" i="2"/>
  <c r="Z92" i="2"/>
  <c r="Z104" i="2" s="1"/>
  <c r="Z90" i="2"/>
  <c r="Z88" i="2"/>
  <c r="Z86" i="2"/>
  <c r="Z84" i="2"/>
  <c r="Z82" i="2"/>
  <c r="Z80" i="2"/>
  <c r="Z78" i="2"/>
  <c r="Z76" i="2"/>
  <c r="Z74" i="2"/>
  <c r="Z72" i="2"/>
  <c r="Z70" i="2"/>
  <c r="Z68" i="2"/>
  <c r="Z66" i="2"/>
  <c r="Z64" i="2"/>
  <c r="G62" i="2"/>
  <c r="G63" i="2" s="1"/>
  <c r="V62" i="2"/>
  <c r="F63" i="2"/>
  <c r="V61" i="2"/>
  <c r="Q104" i="2" l="1"/>
  <c r="Q103" i="2"/>
  <c r="K111" i="2"/>
  <c r="AA104" i="2"/>
  <c r="AG63" i="2"/>
  <c r="AF61" i="2"/>
  <c r="K61" i="2" s="1"/>
  <c r="K110" i="2" s="1"/>
  <c r="AJ63" i="2"/>
  <c r="O63" i="2" s="1"/>
  <c r="O112" i="2" s="1"/>
  <c r="AH61" i="2"/>
  <c r="M61" i="2" s="1"/>
  <c r="M110" i="2" s="1"/>
  <c r="AE61" i="2"/>
  <c r="J61" i="2" s="1"/>
  <c r="AF63" i="2"/>
  <c r="K63" i="2" s="1"/>
  <c r="K112" i="2" s="1"/>
  <c r="AH63" i="2"/>
  <c r="M63" i="2" s="1"/>
  <c r="M112" i="2" s="1"/>
  <c r="AE63" i="2"/>
  <c r="AJ62" i="2"/>
  <c r="O62" i="2" s="1"/>
  <c r="O111" i="2" s="1"/>
  <c r="AJ61" i="2"/>
  <c r="O61" i="2" s="1"/>
  <c r="O110" i="2" s="1"/>
  <c r="AH62" i="2"/>
  <c r="M62" i="2" s="1"/>
  <c r="M111" i="2" s="1"/>
  <c r="AI62" i="2"/>
  <c r="N62" i="2" s="1"/>
  <c r="N111" i="2" s="1"/>
  <c r="AI63" i="2"/>
  <c r="N63" i="2" s="1"/>
  <c r="N112" i="2" s="1"/>
  <c r="AB103" i="2"/>
  <c r="Z103" i="2"/>
  <c r="W62" i="2"/>
  <c r="G64" i="2"/>
  <c r="W63" i="2"/>
  <c r="F64" i="2"/>
  <c r="V63" i="2"/>
  <c r="J62" i="2"/>
  <c r="L62" i="2" l="1"/>
  <c r="L111" i="2" s="1"/>
  <c r="J111" i="2"/>
  <c r="L61" i="2"/>
  <c r="L110" i="2" s="1"/>
  <c r="J110" i="2"/>
  <c r="AH64" i="2"/>
  <c r="M64" i="2" s="1"/>
  <c r="M113" i="2" s="1"/>
  <c r="AI64" i="2"/>
  <c r="N64" i="2" s="1"/>
  <c r="N113" i="2" s="1"/>
  <c r="AJ64" i="2"/>
  <c r="O64" i="2" s="1"/>
  <c r="O113" i="2" s="1"/>
  <c r="AG64" i="2"/>
  <c r="AE64" i="2"/>
  <c r="AF64" i="2"/>
  <c r="K64" i="2" s="1"/>
  <c r="K113" i="2" s="1"/>
  <c r="G65" i="2"/>
  <c r="W64" i="2"/>
  <c r="F65" i="2"/>
  <c r="V64" i="2"/>
  <c r="J63" i="2"/>
  <c r="L63" i="2" l="1"/>
  <c r="L112" i="2" s="1"/>
  <c r="J112" i="2"/>
  <c r="AE65" i="2"/>
  <c r="AG65" i="2"/>
  <c r="AF65" i="2"/>
  <c r="K65" i="2" s="1"/>
  <c r="K114" i="2" s="1"/>
  <c r="AH65" i="2"/>
  <c r="M65" i="2" s="1"/>
  <c r="M114" i="2" s="1"/>
  <c r="AJ65" i="2"/>
  <c r="O65" i="2" s="1"/>
  <c r="O114" i="2" s="1"/>
  <c r="AI65" i="2"/>
  <c r="N65" i="2" s="1"/>
  <c r="N114" i="2" s="1"/>
  <c r="F66" i="2"/>
  <c r="V65" i="2"/>
  <c r="G66" i="2"/>
  <c r="W65" i="2"/>
  <c r="J64" i="2"/>
  <c r="L64" i="2" l="1"/>
  <c r="L113" i="2" s="1"/>
  <c r="J113" i="2"/>
  <c r="AH66" i="2"/>
  <c r="M66" i="2" s="1"/>
  <c r="M115" i="2" s="1"/>
  <c r="AJ66" i="2"/>
  <c r="O66" i="2" s="1"/>
  <c r="O115" i="2" s="1"/>
  <c r="AI66" i="2"/>
  <c r="N66" i="2" s="1"/>
  <c r="N115" i="2" s="1"/>
  <c r="AF66" i="2"/>
  <c r="K66" i="2" s="1"/>
  <c r="K115" i="2" s="1"/>
  <c r="AE66" i="2"/>
  <c r="AG66" i="2"/>
  <c r="G67" i="2"/>
  <c r="W66" i="2"/>
  <c r="F67" i="2"/>
  <c r="V66" i="2"/>
  <c r="J65" i="2"/>
  <c r="L65" i="2" l="1"/>
  <c r="L114" i="2" s="1"/>
  <c r="J114" i="2"/>
  <c r="AG67" i="2"/>
  <c r="AE67" i="2"/>
  <c r="AF67" i="2"/>
  <c r="K67" i="2" s="1"/>
  <c r="K116" i="2" s="1"/>
  <c r="AJ67" i="2"/>
  <c r="O67" i="2" s="1"/>
  <c r="O116" i="2" s="1"/>
  <c r="AH67" i="2"/>
  <c r="M67" i="2" s="1"/>
  <c r="M116" i="2" s="1"/>
  <c r="AI67" i="2"/>
  <c r="N67" i="2" s="1"/>
  <c r="N116" i="2" s="1"/>
  <c r="F68" i="2"/>
  <c r="V67" i="2"/>
  <c r="G68" i="2"/>
  <c r="W67" i="2"/>
  <c r="J66" i="2"/>
  <c r="L66" i="2" l="1"/>
  <c r="L115" i="2" s="1"/>
  <c r="J115" i="2"/>
  <c r="AJ68" i="2"/>
  <c r="O68" i="2" s="1"/>
  <c r="O117" i="2" s="1"/>
  <c r="AI68" i="2"/>
  <c r="N68" i="2" s="1"/>
  <c r="N117" i="2" s="1"/>
  <c r="AH68" i="2"/>
  <c r="M68" i="2" s="1"/>
  <c r="M117" i="2" s="1"/>
  <c r="AE68" i="2"/>
  <c r="AF68" i="2"/>
  <c r="K68" i="2" s="1"/>
  <c r="K117" i="2" s="1"/>
  <c r="AG68" i="2"/>
  <c r="G69" i="2"/>
  <c r="W68" i="2"/>
  <c r="F69" i="2"/>
  <c r="V68" i="2"/>
  <c r="J67" i="2"/>
  <c r="L67" i="2" l="1"/>
  <c r="L116" i="2" s="1"/>
  <c r="J116" i="2"/>
  <c r="AE69" i="2"/>
  <c r="AF69" i="2"/>
  <c r="K69" i="2" s="1"/>
  <c r="K118" i="2" s="1"/>
  <c r="AG69" i="2"/>
  <c r="AH69" i="2"/>
  <c r="M69" i="2" s="1"/>
  <c r="M118" i="2" s="1"/>
  <c r="AI69" i="2"/>
  <c r="N69" i="2" s="1"/>
  <c r="N118" i="2" s="1"/>
  <c r="AJ69" i="2"/>
  <c r="O69" i="2" s="1"/>
  <c r="O118" i="2" s="1"/>
  <c r="F70" i="2"/>
  <c r="V69" i="2"/>
  <c r="G70" i="2"/>
  <c r="W69" i="2"/>
  <c r="J68" i="2"/>
  <c r="L68" i="2" l="1"/>
  <c r="L117" i="2" s="1"/>
  <c r="J117" i="2"/>
  <c r="AJ70" i="2"/>
  <c r="O70" i="2" s="1"/>
  <c r="O119" i="2" s="1"/>
  <c r="AI70" i="2"/>
  <c r="N70" i="2" s="1"/>
  <c r="N119" i="2" s="1"/>
  <c r="AH70" i="2"/>
  <c r="M70" i="2" s="1"/>
  <c r="M119" i="2" s="1"/>
  <c r="AE70" i="2"/>
  <c r="AG70" i="2"/>
  <c r="AF70" i="2"/>
  <c r="K70" i="2" s="1"/>
  <c r="K119" i="2" s="1"/>
  <c r="F71" i="2"/>
  <c r="V70" i="2"/>
  <c r="G71" i="2"/>
  <c r="W70" i="2"/>
  <c r="J69" i="2"/>
  <c r="L69" i="2" l="1"/>
  <c r="L118" i="2" s="1"/>
  <c r="J118" i="2"/>
  <c r="AJ71" i="2"/>
  <c r="O71" i="2" s="1"/>
  <c r="O120" i="2" s="1"/>
  <c r="AH71" i="2"/>
  <c r="M71" i="2" s="1"/>
  <c r="M120" i="2" s="1"/>
  <c r="AI71" i="2"/>
  <c r="N71" i="2" s="1"/>
  <c r="N120" i="2" s="1"/>
  <c r="AG71" i="2"/>
  <c r="AE71" i="2"/>
  <c r="AF71" i="2"/>
  <c r="K71" i="2" s="1"/>
  <c r="K120" i="2" s="1"/>
  <c r="G72" i="2"/>
  <c r="W71" i="2"/>
  <c r="F72" i="2"/>
  <c r="V71" i="2"/>
  <c r="J70" i="2"/>
  <c r="L70" i="2" l="1"/>
  <c r="L119" i="2" s="1"/>
  <c r="J119" i="2"/>
  <c r="AI72" i="2"/>
  <c r="N72" i="2" s="1"/>
  <c r="N121" i="2" s="1"/>
  <c r="AJ72" i="2"/>
  <c r="O72" i="2" s="1"/>
  <c r="O121" i="2" s="1"/>
  <c r="AH72" i="2"/>
  <c r="M72" i="2" s="1"/>
  <c r="M121" i="2" s="1"/>
  <c r="AG72" i="2"/>
  <c r="AF72" i="2"/>
  <c r="K72" i="2" s="1"/>
  <c r="K121" i="2" s="1"/>
  <c r="AE72" i="2"/>
  <c r="F73" i="2"/>
  <c r="V72" i="2"/>
  <c r="G73" i="2"/>
  <c r="W72" i="2"/>
  <c r="J71" i="2"/>
  <c r="L71" i="2" l="1"/>
  <c r="L120" i="2" s="1"/>
  <c r="J120" i="2"/>
  <c r="AE73" i="2"/>
  <c r="AG73" i="2"/>
  <c r="AF73" i="2"/>
  <c r="K73" i="2" s="1"/>
  <c r="K122" i="2" s="1"/>
  <c r="AH73" i="2"/>
  <c r="M73" i="2" s="1"/>
  <c r="M122" i="2" s="1"/>
  <c r="AI73" i="2"/>
  <c r="N73" i="2" s="1"/>
  <c r="N122" i="2" s="1"/>
  <c r="AJ73" i="2"/>
  <c r="O73" i="2" s="1"/>
  <c r="O122" i="2" s="1"/>
  <c r="G74" i="2"/>
  <c r="W73" i="2"/>
  <c r="F74" i="2"/>
  <c r="V73" i="2"/>
  <c r="J72" i="2"/>
  <c r="L72" i="2" l="1"/>
  <c r="L121" i="2" s="1"/>
  <c r="J121" i="2"/>
  <c r="AG74" i="2"/>
  <c r="AE74" i="2"/>
  <c r="AF74" i="2"/>
  <c r="K74" i="2" s="1"/>
  <c r="K123" i="2" s="1"/>
  <c r="AI74" i="2"/>
  <c r="N74" i="2" s="1"/>
  <c r="N123" i="2" s="1"/>
  <c r="AH74" i="2"/>
  <c r="M74" i="2" s="1"/>
  <c r="M123" i="2" s="1"/>
  <c r="AJ74" i="2"/>
  <c r="O74" i="2" s="1"/>
  <c r="O123" i="2" s="1"/>
  <c r="F75" i="2"/>
  <c r="V74" i="2"/>
  <c r="G75" i="2"/>
  <c r="W74" i="2"/>
  <c r="J73" i="2"/>
  <c r="L73" i="2" l="1"/>
  <c r="L122" i="2" s="1"/>
  <c r="J122" i="2"/>
  <c r="AJ75" i="2"/>
  <c r="O75" i="2" s="1"/>
  <c r="O124" i="2" s="1"/>
  <c r="AI75" i="2"/>
  <c r="N75" i="2" s="1"/>
  <c r="N124" i="2" s="1"/>
  <c r="AH75" i="2"/>
  <c r="M75" i="2" s="1"/>
  <c r="M124" i="2" s="1"/>
  <c r="AG75" i="2"/>
  <c r="AF75" i="2"/>
  <c r="K75" i="2" s="1"/>
  <c r="K124" i="2" s="1"/>
  <c r="AE75" i="2"/>
  <c r="G76" i="2"/>
  <c r="W75" i="2"/>
  <c r="F76" i="2"/>
  <c r="V75" i="2"/>
  <c r="J74" i="2"/>
  <c r="L74" i="2" l="1"/>
  <c r="L123" i="2" s="1"/>
  <c r="J123" i="2"/>
  <c r="AF76" i="2"/>
  <c r="K76" i="2" s="1"/>
  <c r="K125" i="2" s="1"/>
  <c r="AE76" i="2"/>
  <c r="AG76" i="2"/>
  <c r="AI76" i="2"/>
  <c r="N76" i="2" s="1"/>
  <c r="N125" i="2" s="1"/>
  <c r="AH76" i="2"/>
  <c r="M76" i="2" s="1"/>
  <c r="M125" i="2" s="1"/>
  <c r="AJ76" i="2"/>
  <c r="O76" i="2" s="1"/>
  <c r="O125" i="2" s="1"/>
  <c r="F77" i="2"/>
  <c r="V76" i="2"/>
  <c r="G77" i="2"/>
  <c r="W76" i="2"/>
  <c r="J75" i="2"/>
  <c r="L75" i="2" l="1"/>
  <c r="L124" i="2" s="1"/>
  <c r="J124" i="2"/>
  <c r="AH77" i="2"/>
  <c r="M77" i="2" s="1"/>
  <c r="M126" i="2" s="1"/>
  <c r="AJ77" i="2"/>
  <c r="O77" i="2" s="1"/>
  <c r="O126" i="2" s="1"/>
  <c r="AI77" i="2"/>
  <c r="N77" i="2" s="1"/>
  <c r="N126" i="2" s="1"/>
  <c r="AE77" i="2"/>
  <c r="AG77" i="2"/>
  <c r="AF77" i="2"/>
  <c r="K77" i="2" s="1"/>
  <c r="K126" i="2" s="1"/>
  <c r="F78" i="2"/>
  <c r="V77" i="2"/>
  <c r="G78" i="2"/>
  <c r="W77" i="2"/>
  <c r="J76" i="2"/>
  <c r="L76" i="2" l="1"/>
  <c r="L125" i="2" s="1"/>
  <c r="J125" i="2"/>
  <c r="AI78" i="2"/>
  <c r="N78" i="2" s="1"/>
  <c r="N127" i="2" s="1"/>
  <c r="AH78" i="2"/>
  <c r="M78" i="2" s="1"/>
  <c r="M127" i="2" s="1"/>
  <c r="AJ78" i="2"/>
  <c r="O78" i="2" s="1"/>
  <c r="O127" i="2" s="1"/>
  <c r="AF78" i="2"/>
  <c r="K78" i="2" s="1"/>
  <c r="K127" i="2" s="1"/>
  <c r="AE78" i="2"/>
  <c r="AG78" i="2"/>
  <c r="G79" i="2"/>
  <c r="W78" i="2"/>
  <c r="F79" i="2"/>
  <c r="V78" i="2"/>
  <c r="J77" i="2"/>
  <c r="L77" i="2" l="1"/>
  <c r="L126" i="2" s="1"/>
  <c r="J126" i="2"/>
  <c r="AG79" i="2"/>
  <c r="AE79" i="2"/>
  <c r="AF79" i="2"/>
  <c r="K79" i="2" s="1"/>
  <c r="K128" i="2" s="1"/>
  <c r="AJ79" i="2"/>
  <c r="O79" i="2" s="1"/>
  <c r="O128" i="2" s="1"/>
  <c r="AI79" i="2"/>
  <c r="N79" i="2" s="1"/>
  <c r="N128" i="2" s="1"/>
  <c r="AH79" i="2"/>
  <c r="M79" i="2" s="1"/>
  <c r="M128" i="2" s="1"/>
  <c r="F80" i="2"/>
  <c r="V79" i="2"/>
  <c r="G80" i="2"/>
  <c r="W79" i="2"/>
  <c r="J78" i="2"/>
  <c r="L78" i="2" l="1"/>
  <c r="L127" i="2" s="1"/>
  <c r="J127" i="2"/>
  <c r="AG80" i="2"/>
  <c r="AE80" i="2"/>
  <c r="AF80" i="2"/>
  <c r="K80" i="2" s="1"/>
  <c r="K129" i="2" s="1"/>
  <c r="AH80" i="2"/>
  <c r="M80" i="2" s="1"/>
  <c r="M129" i="2" s="1"/>
  <c r="AI80" i="2"/>
  <c r="N80" i="2" s="1"/>
  <c r="N129" i="2" s="1"/>
  <c r="AJ80" i="2"/>
  <c r="O80" i="2" s="1"/>
  <c r="O129" i="2" s="1"/>
  <c r="G81" i="2"/>
  <c r="W80" i="2"/>
  <c r="F81" i="2"/>
  <c r="V80" i="2"/>
  <c r="J79" i="2"/>
  <c r="L79" i="2" l="1"/>
  <c r="L128" i="2" s="1"/>
  <c r="J128" i="2"/>
  <c r="AH81" i="2"/>
  <c r="M81" i="2" s="1"/>
  <c r="M130" i="2" s="1"/>
  <c r="AJ81" i="2"/>
  <c r="O81" i="2" s="1"/>
  <c r="O130" i="2" s="1"/>
  <c r="AI81" i="2"/>
  <c r="N81" i="2" s="1"/>
  <c r="N130" i="2" s="1"/>
  <c r="AE81" i="2"/>
  <c r="AG81" i="2"/>
  <c r="AF81" i="2"/>
  <c r="K81" i="2" s="1"/>
  <c r="K130" i="2" s="1"/>
  <c r="F82" i="2"/>
  <c r="V81" i="2"/>
  <c r="G82" i="2"/>
  <c r="W81" i="2"/>
  <c r="J80" i="2"/>
  <c r="L80" i="2" l="1"/>
  <c r="L129" i="2" s="1"/>
  <c r="J129" i="2"/>
  <c r="AH82" i="2"/>
  <c r="AJ82" i="2"/>
  <c r="AI82" i="2"/>
  <c r="N82" i="2" s="1"/>
  <c r="N131" i="2" s="1"/>
  <c r="AF82" i="2"/>
  <c r="K82" i="2" s="1"/>
  <c r="K131" i="2" s="1"/>
  <c r="AE82" i="2"/>
  <c r="AG82" i="2"/>
  <c r="G83" i="2"/>
  <c r="W82" i="2"/>
  <c r="F83" i="2"/>
  <c r="V82" i="2"/>
  <c r="J81" i="2"/>
  <c r="L81" i="2" l="1"/>
  <c r="L130" i="2" s="1"/>
  <c r="J130" i="2"/>
  <c r="M82" i="2"/>
  <c r="M131" i="2" s="1"/>
  <c r="AG83" i="2"/>
  <c r="AE83" i="2"/>
  <c r="AF83" i="2"/>
  <c r="K83" i="2" s="1"/>
  <c r="K132" i="2" s="1"/>
  <c r="AJ83" i="2"/>
  <c r="O83" i="2" s="1"/>
  <c r="O132" i="2" s="1"/>
  <c r="AH83" i="2"/>
  <c r="M83" i="2" s="1"/>
  <c r="M132" i="2" s="1"/>
  <c r="AI83" i="2"/>
  <c r="N83" i="2" s="1"/>
  <c r="N132" i="2" s="1"/>
  <c r="O82" i="2"/>
  <c r="O131" i="2" s="1"/>
  <c r="F84" i="2"/>
  <c r="V83" i="2"/>
  <c r="G84" i="2"/>
  <c r="W83" i="2"/>
  <c r="J82" i="2"/>
  <c r="J131" i="2" s="1"/>
  <c r="AJ84" i="2" l="1"/>
  <c r="O84" i="2" s="1"/>
  <c r="O133" i="2" s="1"/>
  <c r="AI84" i="2"/>
  <c r="N84" i="2" s="1"/>
  <c r="N133" i="2" s="1"/>
  <c r="AH84" i="2"/>
  <c r="M84" i="2" s="1"/>
  <c r="M133" i="2" s="1"/>
  <c r="AE84" i="2"/>
  <c r="AF84" i="2"/>
  <c r="K84" i="2" s="1"/>
  <c r="K133" i="2" s="1"/>
  <c r="AG84" i="2"/>
  <c r="L82" i="2"/>
  <c r="L131" i="2" s="1"/>
  <c r="F85" i="2"/>
  <c r="V84" i="2"/>
  <c r="G85" i="2"/>
  <c r="W84" i="2"/>
  <c r="J83" i="2"/>
  <c r="L83" i="2" l="1"/>
  <c r="L132" i="2" s="1"/>
  <c r="J132" i="2"/>
  <c r="AH85" i="2"/>
  <c r="M85" i="2" s="1"/>
  <c r="M134" i="2" s="1"/>
  <c r="AI85" i="2"/>
  <c r="N85" i="2" s="1"/>
  <c r="N134" i="2" s="1"/>
  <c r="AJ85" i="2"/>
  <c r="O85" i="2" s="1"/>
  <c r="O134" i="2" s="1"/>
  <c r="AE85" i="2"/>
  <c r="AF85" i="2"/>
  <c r="K85" i="2" s="1"/>
  <c r="K134" i="2" s="1"/>
  <c r="AG85" i="2"/>
  <c r="G86" i="2"/>
  <c r="W85" i="2"/>
  <c r="F86" i="2"/>
  <c r="V85" i="2"/>
  <c r="J84" i="2"/>
  <c r="L84" i="2" l="1"/>
  <c r="L133" i="2" s="1"/>
  <c r="J133" i="2"/>
  <c r="AI86" i="2"/>
  <c r="N86" i="2" s="1"/>
  <c r="N135" i="2" s="1"/>
  <c r="AH86" i="2"/>
  <c r="M86" i="2" s="1"/>
  <c r="M135" i="2" s="1"/>
  <c r="AJ86" i="2"/>
  <c r="O86" i="2" s="1"/>
  <c r="O135" i="2" s="1"/>
  <c r="AG86" i="2"/>
  <c r="AF86" i="2"/>
  <c r="K86" i="2" s="1"/>
  <c r="K135" i="2" s="1"/>
  <c r="AE86" i="2"/>
  <c r="G87" i="2"/>
  <c r="W86" i="2"/>
  <c r="F87" i="2"/>
  <c r="V86" i="2"/>
  <c r="J85" i="2"/>
  <c r="L85" i="2" l="1"/>
  <c r="L134" i="2" s="1"/>
  <c r="J134" i="2"/>
  <c r="AG87" i="2"/>
  <c r="AE87" i="2"/>
  <c r="AF87" i="2"/>
  <c r="K87" i="2" s="1"/>
  <c r="K136" i="2" s="1"/>
  <c r="AJ87" i="2"/>
  <c r="O87" i="2" s="1"/>
  <c r="O136" i="2" s="1"/>
  <c r="AH87" i="2"/>
  <c r="M87" i="2" s="1"/>
  <c r="M136" i="2" s="1"/>
  <c r="AI87" i="2"/>
  <c r="N87" i="2" s="1"/>
  <c r="N136" i="2" s="1"/>
  <c r="F88" i="2"/>
  <c r="V87" i="2"/>
  <c r="G88" i="2"/>
  <c r="W87" i="2"/>
  <c r="J86" i="2"/>
  <c r="L86" i="2" l="1"/>
  <c r="L135" i="2" s="1"/>
  <c r="J135" i="2"/>
  <c r="AI88" i="2"/>
  <c r="N88" i="2" s="1"/>
  <c r="N137" i="2" s="1"/>
  <c r="AJ88" i="2"/>
  <c r="O88" i="2" s="1"/>
  <c r="O137" i="2" s="1"/>
  <c r="AH88" i="2"/>
  <c r="M88" i="2" s="1"/>
  <c r="M137" i="2" s="1"/>
  <c r="AG88" i="2"/>
  <c r="AF88" i="2"/>
  <c r="K88" i="2" s="1"/>
  <c r="K137" i="2" s="1"/>
  <c r="AE88" i="2"/>
  <c r="G89" i="2"/>
  <c r="W88" i="2"/>
  <c r="F89" i="2"/>
  <c r="V88" i="2"/>
  <c r="J87" i="2"/>
  <c r="L87" i="2" l="1"/>
  <c r="L136" i="2" s="1"/>
  <c r="J136" i="2"/>
  <c r="AH89" i="2"/>
  <c r="M89" i="2" s="1"/>
  <c r="M138" i="2" s="1"/>
  <c r="AI89" i="2"/>
  <c r="N89" i="2" s="1"/>
  <c r="N138" i="2" s="1"/>
  <c r="AJ89" i="2"/>
  <c r="O89" i="2" s="1"/>
  <c r="O138" i="2" s="1"/>
  <c r="AE89" i="2"/>
  <c r="AG89" i="2"/>
  <c r="AF89" i="2"/>
  <c r="K89" i="2" s="1"/>
  <c r="K138" i="2" s="1"/>
  <c r="F90" i="2"/>
  <c r="V89" i="2"/>
  <c r="G90" i="2"/>
  <c r="W89" i="2"/>
  <c r="J88" i="2"/>
  <c r="L88" i="2" l="1"/>
  <c r="L137" i="2" s="1"/>
  <c r="J137" i="2"/>
  <c r="AJ90" i="2"/>
  <c r="O90" i="2" s="1"/>
  <c r="O139" i="2" s="1"/>
  <c r="AH90" i="2"/>
  <c r="M90" i="2" s="1"/>
  <c r="M139" i="2" s="1"/>
  <c r="AI90" i="2"/>
  <c r="N90" i="2" s="1"/>
  <c r="N139" i="2" s="1"/>
  <c r="AF90" i="2"/>
  <c r="K90" i="2" s="1"/>
  <c r="K139" i="2" s="1"/>
  <c r="AG90" i="2"/>
  <c r="AE90" i="2"/>
  <c r="G91" i="2"/>
  <c r="W90" i="2"/>
  <c r="F91" i="2"/>
  <c r="V90" i="2"/>
  <c r="J89" i="2"/>
  <c r="L89" i="2" l="1"/>
  <c r="L138" i="2" s="1"/>
  <c r="J138" i="2"/>
  <c r="AG91" i="2"/>
  <c r="AF91" i="2"/>
  <c r="K91" i="2" s="1"/>
  <c r="K140" i="2" s="1"/>
  <c r="AE91" i="2"/>
  <c r="AJ91" i="2"/>
  <c r="O91" i="2" s="1"/>
  <c r="O140" i="2" s="1"/>
  <c r="AI91" i="2"/>
  <c r="N91" i="2" s="1"/>
  <c r="N140" i="2" s="1"/>
  <c r="AH91" i="2"/>
  <c r="M91" i="2" s="1"/>
  <c r="M140" i="2" s="1"/>
  <c r="F92" i="2"/>
  <c r="V91" i="2"/>
  <c r="G92" i="2"/>
  <c r="W91" i="2"/>
  <c r="J90" i="2"/>
  <c r="F103" i="2" l="1"/>
  <c r="F104" i="2"/>
  <c r="G104" i="2"/>
  <c r="G103" i="2"/>
  <c r="L90" i="2"/>
  <c r="L139" i="2" s="1"/>
  <c r="J139" i="2"/>
  <c r="AI92" i="2"/>
  <c r="N92" i="2" s="1"/>
  <c r="AH92" i="2"/>
  <c r="AJ92" i="2"/>
  <c r="AJ104" i="2" s="1"/>
  <c r="AF92" i="2"/>
  <c r="K92" i="2" s="1"/>
  <c r="AE92" i="2"/>
  <c r="AE104" i="2" s="1"/>
  <c r="AG92" i="2"/>
  <c r="AG104" i="2" s="1"/>
  <c r="W92" i="2"/>
  <c r="W104" i="2" s="1"/>
  <c r="V92" i="2"/>
  <c r="V104" i="2" s="1"/>
  <c r="J91" i="2"/>
  <c r="N141" i="2" l="1"/>
  <c r="N103" i="2"/>
  <c r="N104" i="2"/>
  <c r="K141" i="2"/>
  <c r="K103" i="2"/>
  <c r="K104" i="2"/>
  <c r="L91" i="2"/>
  <c r="L140" i="2" s="1"/>
  <c r="J140" i="2"/>
  <c r="AH104" i="2"/>
  <c r="M92" i="2"/>
  <c r="AJ103" i="2"/>
  <c r="AG103" i="2"/>
  <c r="AH103" i="2"/>
  <c r="AF104" i="2"/>
  <c r="AF103" i="2"/>
  <c r="AI104" i="2"/>
  <c r="AI103" i="2"/>
  <c r="V103" i="2"/>
  <c r="W103" i="2"/>
  <c r="AE103" i="2"/>
  <c r="J92" i="2"/>
  <c r="O92" i="2"/>
  <c r="L92" i="2"/>
  <c r="O141" i="2" l="1"/>
  <c r="O103" i="2"/>
  <c r="O104" i="2"/>
  <c r="M141" i="2"/>
  <c r="M103" i="2"/>
  <c r="M104" i="2"/>
  <c r="L141" i="2"/>
  <c r="L104" i="2"/>
  <c r="L103" i="2"/>
  <c r="J141" i="2"/>
  <c r="J104" i="2"/>
  <c r="J10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Simon</author>
  </authors>
  <commentList>
    <comment ref="C1" authorId="0" shapeId="0" xr:uid="{7823039C-0895-7C4B-9CD1-C796D538E738}">
      <text>
        <r>
          <rPr>
            <b/>
            <sz val="10"/>
            <color rgb="FF000000"/>
            <rFont val="Tahoma"/>
            <family val="2"/>
          </rPr>
          <t>Simon: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number of persons
</t>
        </r>
      </text>
    </comment>
    <comment ref="E1" authorId="0" shapeId="0" xr:uid="{659B9DE4-C9DF-D34A-BE15-96C25CAE89ED}">
      <text>
        <r>
          <rPr>
            <b/>
            <sz val="10"/>
            <color rgb="FF000000"/>
            <rFont val="Tahoma"/>
            <family val="2"/>
          </rPr>
          <t>Simon: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in constant 2011 USD
</t>
        </r>
      </text>
    </comment>
    <comment ref="I1" authorId="0" shapeId="0" xr:uid="{A2B95772-15AC-2340-B7D4-E6882B6C3C59}">
      <text>
        <r>
          <rPr>
            <b/>
            <sz val="10"/>
            <color rgb="FF000000"/>
            <rFont val="Tahoma"/>
            <family val="2"/>
          </rPr>
          <t>Simon: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in tonnes of oil equivalent
</t>
        </r>
      </text>
    </comment>
    <comment ref="Q1" authorId="0" shapeId="0" xr:uid="{45A51284-EF5D-A34D-AC81-4B45D6502A1B}">
      <text>
        <r>
          <rPr>
            <b/>
            <sz val="10"/>
            <color rgb="FF000000"/>
            <rFont val="Tahoma"/>
            <family val="2"/>
          </rPr>
          <t>Simon: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Remaining "legacy" energy being produced with the current mix</t>
        </r>
      </text>
    </comment>
    <comment ref="S1" authorId="0" shapeId="0" xr:uid="{817BCD70-D0E4-A747-A80E-3C01325801BF}">
      <text>
        <r>
          <rPr>
            <b/>
            <sz val="10"/>
            <color rgb="FF000000"/>
            <rFont val="Tahoma"/>
            <family val="2"/>
          </rPr>
          <t>Simon: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in tonnes co2
</t>
        </r>
      </text>
    </comment>
    <comment ref="U1" authorId="0" shapeId="0" xr:uid="{D2A2CFAF-0627-8142-B816-618BD3607DE9}">
      <text>
        <r>
          <rPr>
            <b/>
            <sz val="10"/>
            <color rgb="FF000000"/>
            <rFont val="Tahoma"/>
            <family val="2"/>
          </rPr>
          <t>Simon: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in $ per Capita</t>
        </r>
      </text>
    </comment>
    <comment ref="Y1" authorId="0" shapeId="0" xr:uid="{EF7B1D0F-A8D9-CE45-B56F-64DF237451BD}">
      <text>
        <r>
          <rPr>
            <b/>
            <sz val="10"/>
            <color rgb="FF000000"/>
            <rFont val="Tahoma"/>
            <family val="2"/>
          </rPr>
          <t>Simon: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in kg Oil Equivalent Energy per Dollar</t>
        </r>
      </text>
    </comment>
    <comment ref="AD1" authorId="0" shapeId="0" xr:uid="{F1ABA09E-C43C-9348-8CC7-B1AB3D9D693A}">
      <text>
        <r>
          <rPr>
            <b/>
            <sz val="10"/>
            <color rgb="FF000000"/>
            <rFont val="Tahoma"/>
            <family val="2"/>
          </rPr>
          <t>Simon: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in kg CO2 per kg Oil Equivalent Energy</t>
        </r>
      </text>
    </comment>
  </commentList>
</comments>
</file>

<file path=xl/sharedStrings.xml><?xml version="1.0" encoding="utf-8"?>
<sst xmlns="http://schemas.openxmlformats.org/spreadsheetml/2006/main" count="39" uniqueCount="39">
  <si>
    <t>C</t>
  </si>
  <si>
    <t>P</t>
  </si>
  <si>
    <t>E</t>
  </si>
  <si>
    <t>Y</t>
  </si>
  <si>
    <t>y</t>
  </si>
  <si>
    <t>e</t>
  </si>
  <si>
    <t>c</t>
  </si>
  <si>
    <t>Fix from UN</t>
  </si>
  <si>
    <t>Annual Pct Change 2018-2050</t>
  </si>
  <si>
    <t>Annual Pct Change 2000-2018</t>
  </si>
  <si>
    <t>Annual Growth 2018-2050</t>
  </si>
  <si>
    <t>Scenario</t>
  </si>
  <si>
    <t>Percent Growth</t>
  </si>
  <si>
    <t>Total Reduction Target</t>
  </si>
  <si>
    <t>Summary Stats</t>
  </si>
  <si>
    <t>Scenario Parameters</t>
  </si>
  <si>
    <t>E fossile</t>
  </si>
  <si>
    <t>Renewable Energy buildup (given that all remaining CO2 is emitted with the current mix)</t>
  </si>
  <si>
    <t>Annual Growth 2000-2018</t>
  </si>
  <si>
    <t>Range of Reduction Targets</t>
  </si>
  <si>
    <t>www.republik.ch/2020/03/02/wie-sich-klima-und-wachstum-vertragen</t>
  </si>
  <si>
    <t>simon.schmid@republik.ch</t>
  </si>
  <si>
    <t>Author:</t>
  </si>
  <si>
    <t>variable</t>
  </si>
  <si>
    <t>source</t>
  </si>
  <si>
    <t>P (population)</t>
  </si>
  <si>
    <t>United Nations</t>
  </si>
  <si>
    <t>https://population.un.org/wpp/Download/Standard/Population/</t>
  </si>
  <si>
    <t>link</t>
  </si>
  <si>
    <t>Y (GDP)</t>
  </si>
  <si>
    <t>World Bank</t>
  </si>
  <si>
    <t>https://datacatalog.worldbank.org/dataset/world-development-indicators</t>
  </si>
  <si>
    <t>E (Energy consumption)</t>
  </si>
  <si>
    <t>BP</t>
  </si>
  <si>
    <t>https://www.bp.com/en/global/corporate/energy-economics/statistical-review-of-world-energy/downloads.html</t>
  </si>
  <si>
    <t>C (CO2 emissions)</t>
  </si>
  <si>
    <t>http://www.globalcarbonatlas.org/en/CO2-emissions</t>
  </si>
  <si>
    <t>Global Carbon Project</t>
  </si>
  <si>
    <t>These calcultions were used to create the following article: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</si>
</sst>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%"/>
    <numFmt numFmtId="166" formatCode="0.00000"/>
  </numFmts>
  <fonts count="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0" fontId="0" fillId="0" borderId="0" xfId="0"/>
    <xf numFmtId="164" fontId="0" fillId="0" borderId="0" xfId="0" applyNumberFormat="1"/>
    <xf numFmtId="1" fontId="0" fillId="0" borderId="0" xfId="0" applyNumberFormat="1"/>
    <xf numFmtId="1" fontId="0" fillId="2" borderId="0" xfId="0" applyNumberFormat="1" applyFill="1"/>
    <xf numFmtId="165" fontId="0" fillId="0" borderId="0" xfId="1" applyNumberFormat="1" applyFont="1"/>
    <xf numFmtId="0" fontId="0" fillId="0" borderId="0" xfId="0" applyFill="1"/>
    <xf numFmtId="166" fontId="0" fillId="0" borderId="0" xfId="0" applyNumberFormat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4" borderId="0" xfId="0" applyFill="1"/>
    <xf numFmtId="164" fontId="0" fillId="6" borderId="0" xfId="0" applyNumberFormat="1" applyFill="1"/>
    <xf numFmtId="164" fontId="0" fillId="5" borderId="0" xfId="0" applyNumberFormat="1" applyFill="1"/>
    <xf numFmtId="2" fontId="0" fillId="6" borderId="0" xfId="0" applyNumberFormat="1" applyFill="1"/>
    <xf numFmtId="2" fontId="0" fillId="5" borderId="0" xfId="0" applyNumberFormat="1" applyFill="1"/>
    <xf numFmtId="0" fontId="2" fillId="0" borderId="0" xfId="0" applyFont="1"/>
    <xf numFmtId="2" fontId="0" fillId="8" borderId="0" xfId="0" applyNumberFormat="1" applyFill="1"/>
    <xf numFmtId="164" fontId="0" fillId="8" borderId="0" xfId="0" applyNumberFormat="1" applyFill="1"/>
    <xf numFmtId="164" fontId="0" fillId="7" borderId="0" xfId="0" applyNumberFormat="1" applyFill="1"/>
    <xf numFmtId="164" fontId="0" fillId="4" borderId="0" xfId="0" applyNumberFormat="1" applyFill="1"/>
    <xf numFmtId="1" fontId="0" fillId="7" borderId="0" xfId="0" applyNumberFormat="1" applyFill="1"/>
    <xf numFmtId="1" fontId="0" fillId="4" borderId="0" xfId="0" applyNumberFormat="1" applyFill="1"/>
    <xf numFmtId="0" fontId="5" fillId="3" borderId="0" xfId="0" applyFont="1" applyFill="1"/>
    <xf numFmtId="0" fontId="2" fillId="0" borderId="0" xfId="0" applyFont="1" applyFill="1"/>
    <xf numFmtId="1" fontId="0" fillId="0" borderId="0" xfId="0" applyNumberFormat="1" applyFill="1"/>
    <xf numFmtId="165" fontId="0" fillId="0" borderId="0" xfId="1" applyNumberFormat="1" applyFont="1" applyFill="1"/>
    <xf numFmtId="1" fontId="0" fillId="8" borderId="0" xfId="0" applyNumberFormat="1" applyFill="1"/>
    <xf numFmtId="0" fontId="5" fillId="0" borderId="0" xfId="0" applyFont="1" applyFill="1"/>
    <xf numFmtId="0" fontId="5" fillId="0" borderId="0" xfId="0" applyFont="1"/>
    <xf numFmtId="1" fontId="5" fillId="2" borderId="0" xfId="0" applyNumberFormat="1" applyFont="1" applyFill="1"/>
    <xf numFmtId="1" fontId="5" fillId="0" borderId="0" xfId="0" applyNumberFormat="1" applyFont="1" applyFill="1"/>
    <xf numFmtId="0" fontId="5" fillId="7" borderId="0" xfId="0" applyFont="1" applyFill="1"/>
    <xf numFmtId="0" fontId="5" fillId="4" borderId="0" xfId="0" applyFont="1" applyFill="1"/>
    <xf numFmtId="1" fontId="5" fillId="7" borderId="0" xfId="0" applyNumberFormat="1" applyFont="1" applyFill="1"/>
    <xf numFmtId="1" fontId="5" fillId="4" borderId="0" xfId="0" applyNumberFormat="1" applyFont="1" applyFill="1"/>
    <xf numFmtId="164" fontId="5" fillId="8" borderId="0" xfId="0" applyNumberFormat="1" applyFont="1" applyFill="1"/>
    <xf numFmtId="164" fontId="5" fillId="6" borderId="0" xfId="0" applyNumberFormat="1" applyFont="1" applyFill="1"/>
    <xf numFmtId="164" fontId="5" fillId="5" borderId="0" xfId="0" applyNumberFormat="1" applyFont="1" applyFill="1"/>
    <xf numFmtId="164" fontId="5" fillId="7" borderId="0" xfId="0" applyNumberFormat="1" applyFont="1" applyFill="1"/>
    <xf numFmtId="164" fontId="5" fillId="4" borderId="0" xfId="0" applyNumberFormat="1" applyFont="1" applyFill="1"/>
    <xf numFmtId="1" fontId="5" fillId="0" borderId="0" xfId="0" applyNumberFormat="1" applyFont="1"/>
    <xf numFmtId="0" fontId="5" fillId="9" borderId="0" xfId="0" applyFont="1" applyFill="1"/>
    <xf numFmtId="0" fontId="6" fillId="0" borderId="0" xfId="2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 [People]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Scenarios!$C$1</c:f>
              <c:strCache>
                <c:ptCount val="1"/>
                <c:pt idx="0">
                  <c:v>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Scenarios!$A$2:$A$92</c:f>
              <c:numCache>
                <c:formatCode>General</c:formatCode>
                <c:ptCount val="9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  <c:pt idx="65">
                  <c:v>2025</c:v>
                </c:pt>
                <c:pt idx="66">
                  <c:v>2026</c:v>
                </c:pt>
                <c:pt idx="67">
                  <c:v>2027</c:v>
                </c:pt>
                <c:pt idx="68">
                  <c:v>2028</c:v>
                </c:pt>
                <c:pt idx="69">
                  <c:v>2029</c:v>
                </c:pt>
                <c:pt idx="70">
                  <c:v>2030</c:v>
                </c:pt>
                <c:pt idx="71">
                  <c:v>2031</c:v>
                </c:pt>
                <c:pt idx="72">
                  <c:v>2032</c:v>
                </c:pt>
                <c:pt idx="73">
                  <c:v>2033</c:v>
                </c:pt>
                <c:pt idx="74">
                  <c:v>2034</c:v>
                </c:pt>
                <c:pt idx="75">
                  <c:v>2035</c:v>
                </c:pt>
                <c:pt idx="76">
                  <c:v>2036</c:v>
                </c:pt>
                <c:pt idx="77">
                  <c:v>2037</c:v>
                </c:pt>
                <c:pt idx="78">
                  <c:v>2038</c:v>
                </c:pt>
                <c:pt idx="79">
                  <c:v>2039</c:v>
                </c:pt>
                <c:pt idx="80">
                  <c:v>2040</c:v>
                </c:pt>
                <c:pt idx="81">
                  <c:v>2041</c:v>
                </c:pt>
                <c:pt idx="82">
                  <c:v>2042</c:v>
                </c:pt>
                <c:pt idx="83">
                  <c:v>2043</c:v>
                </c:pt>
                <c:pt idx="84">
                  <c:v>2044</c:v>
                </c:pt>
                <c:pt idx="85">
                  <c:v>2045</c:v>
                </c:pt>
                <c:pt idx="86">
                  <c:v>2046</c:v>
                </c:pt>
                <c:pt idx="87">
                  <c:v>2047</c:v>
                </c:pt>
                <c:pt idx="88">
                  <c:v>2048</c:v>
                </c:pt>
                <c:pt idx="89">
                  <c:v>2049</c:v>
                </c:pt>
                <c:pt idx="90">
                  <c:v>2050</c:v>
                </c:pt>
              </c:numCache>
            </c:numRef>
          </c:cat>
          <c:val>
            <c:numRef>
              <c:f>Scenarios!$C$2:$C$92</c:f>
              <c:numCache>
                <c:formatCode>0</c:formatCode>
                <c:ptCount val="91"/>
                <c:pt idx="0">
                  <c:v>3034949715</c:v>
                </c:pt>
                <c:pt idx="1">
                  <c:v>3091843513</c:v>
                </c:pt>
                <c:pt idx="2">
                  <c:v>3150420761</c:v>
                </c:pt>
                <c:pt idx="3">
                  <c:v>3211000946</c:v>
                </c:pt>
                <c:pt idx="4">
                  <c:v>3273978272</c:v>
                </c:pt>
                <c:pt idx="5">
                  <c:v>3339583510</c:v>
                </c:pt>
                <c:pt idx="6">
                  <c:v>3407922631</c:v>
                </c:pt>
                <c:pt idx="7">
                  <c:v>3478770104</c:v>
                </c:pt>
                <c:pt idx="8">
                  <c:v>3551599436</c:v>
                </c:pt>
                <c:pt idx="9">
                  <c:v>3625680965</c:v>
                </c:pt>
                <c:pt idx="10">
                  <c:v>3700437042</c:v>
                </c:pt>
                <c:pt idx="11">
                  <c:v>3775760030</c:v>
                </c:pt>
                <c:pt idx="12">
                  <c:v>3851650588</c:v>
                </c:pt>
                <c:pt idx="13">
                  <c:v>3927780519</c:v>
                </c:pt>
                <c:pt idx="14">
                  <c:v>4003794178</c:v>
                </c:pt>
                <c:pt idx="15">
                  <c:v>4079480474</c:v>
                </c:pt>
                <c:pt idx="16">
                  <c:v>4154666827</c:v>
                </c:pt>
                <c:pt idx="17">
                  <c:v>4229505919</c:v>
                </c:pt>
                <c:pt idx="18">
                  <c:v>4304533599</c:v>
                </c:pt>
                <c:pt idx="19">
                  <c:v>4380506185</c:v>
                </c:pt>
                <c:pt idx="20">
                  <c:v>4458003466</c:v>
                </c:pt>
                <c:pt idx="21">
                  <c:v>4536996619</c:v>
                </c:pt>
                <c:pt idx="22">
                  <c:v>4617386526</c:v>
                </c:pt>
                <c:pt idx="23">
                  <c:v>4699569187</c:v>
                </c:pt>
                <c:pt idx="24">
                  <c:v>4784011517</c:v>
                </c:pt>
                <c:pt idx="25">
                  <c:v>4870921666</c:v>
                </c:pt>
                <c:pt idx="26">
                  <c:v>4960568000</c:v>
                </c:pt>
                <c:pt idx="27">
                  <c:v>5052521998</c:v>
                </c:pt>
                <c:pt idx="28">
                  <c:v>5145425994</c:v>
                </c:pt>
                <c:pt idx="29">
                  <c:v>5237441434</c:v>
                </c:pt>
                <c:pt idx="30">
                  <c:v>5327231041.0000105</c:v>
                </c:pt>
                <c:pt idx="31">
                  <c:v>5414289383</c:v>
                </c:pt>
                <c:pt idx="32">
                  <c:v>5498919893</c:v>
                </c:pt>
                <c:pt idx="33">
                  <c:v>5581597598</c:v>
                </c:pt>
                <c:pt idx="34">
                  <c:v>5663150428</c:v>
                </c:pt>
                <c:pt idx="35">
                  <c:v>5744212930</c:v>
                </c:pt>
                <c:pt idx="36">
                  <c:v>5824891931.0000105</c:v>
                </c:pt>
                <c:pt idx="37">
                  <c:v>5905045647</c:v>
                </c:pt>
                <c:pt idx="38">
                  <c:v>5984794075</c:v>
                </c:pt>
                <c:pt idx="39">
                  <c:v>6064239033.0000105</c:v>
                </c:pt>
                <c:pt idx="40">
                  <c:v>6143493806</c:v>
                </c:pt>
                <c:pt idx="41">
                  <c:v>6222626531</c:v>
                </c:pt>
                <c:pt idx="42">
                  <c:v>6301773171.9999905</c:v>
                </c:pt>
                <c:pt idx="43">
                  <c:v>6381185141</c:v>
                </c:pt>
                <c:pt idx="44">
                  <c:v>6461159391</c:v>
                </c:pt>
                <c:pt idx="45">
                  <c:v>6541906956</c:v>
                </c:pt>
                <c:pt idx="46">
                  <c:v>6623517917</c:v>
                </c:pt>
                <c:pt idx="47">
                  <c:v>6705946643</c:v>
                </c:pt>
                <c:pt idx="48">
                  <c:v>6789088672</c:v>
                </c:pt>
                <c:pt idx="49">
                  <c:v>6872766988</c:v>
                </c:pt>
                <c:pt idx="50">
                  <c:v>6956823588</c:v>
                </c:pt>
                <c:pt idx="51">
                  <c:v>7041194167.9999905</c:v>
                </c:pt>
                <c:pt idx="52">
                  <c:v>7125827957</c:v>
                </c:pt>
                <c:pt idx="53">
                  <c:v>7210582041</c:v>
                </c:pt>
                <c:pt idx="54">
                  <c:v>7295290759</c:v>
                </c:pt>
                <c:pt idx="55">
                  <c:v>7379796967</c:v>
                </c:pt>
                <c:pt idx="56">
                  <c:v>7464021934</c:v>
                </c:pt>
                <c:pt idx="57">
                  <c:v>7547858900</c:v>
                </c:pt>
                <c:pt idx="58">
                  <c:v>7631091113</c:v>
                </c:pt>
                <c:pt idx="59">
                  <c:v>7713468205.0000105</c:v>
                </c:pt>
                <c:pt idx="60">
                  <c:v>7794798729</c:v>
                </c:pt>
                <c:pt idx="61">
                  <c:v>7874965731.9999895</c:v>
                </c:pt>
                <c:pt idx="62">
                  <c:v>7953952577</c:v>
                </c:pt>
                <c:pt idx="63">
                  <c:v>8031800338</c:v>
                </c:pt>
                <c:pt idx="64">
                  <c:v>8108605255</c:v>
                </c:pt>
                <c:pt idx="65">
                  <c:v>8184437453</c:v>
                </c:pt>
                <c:pt idx="66">
                  <c:v>8259276650.9999905</c:v>
                </c:pt>
                <c:pt idx="67">
                  <c:v>8333078318</c:v>
                </c:pt>
                <c:pt idx="68">
                  <c:v>8405863301.000001</c:v>
                </c:pt>
                <c:pt idx="69">
                  <c:v>8477660723.0000105</c:v>
                </c:pt>
                <c:pt idx="70">
                  <c:v>8548487370.999999</c:v>
                </c:pt>
                <c:pt idx="71">
                  <c:v>8618349453.9999905</c:v>
                </c:pt>
                <c:pt idx="72">
                  <c:v>8687227873</c:v>
                </c:pt>
                <c:pt idx="73">
                  <c:v>8755083512</c:v>
                </c:pt>
                <c:pt idx="74">
                  <c:v>8821862705</c:v>
                </c:pt>
                <c:pt idx="75">
                  <c:v>8887524229</c:v>
                </c:pt>
                <c:pt idx="76">
                  <c:v>8952048885.0000095</c:v>
                </c:pt>
                <c:pt idx="77">
                  <c:v>9015437616</c:v>
                </c:pt>
                <c:pt idx="78">
                  <c:v>9077693645.0000114</c:v>
                </c:pt>
                <c:pt idx="79">
                  <c:v>9138828562.0000095</c:v>
                </c:pt>
                <c:pt idx="80">
                  <c:v>9198847382</c:v>
                </c:pt>
                <c:pt idx="81">
                  <c:v>9257745483</c:v>
                </c:pt>
                <c:pt idx="82">
                  <c:v>9315508153</c:v>
                </c:pt>
                <c:pt idx="83">
                  <c:v>9372118247.0000114</c:v>
                </c:pt>
                <c:pt idx="84">
                  <c:v>9427555382</c:v>
                </c:pt>
                <c:pt idx="85">
                  <c:v>9481803272</c:v>
                </c:pt>
                <c:pt idx="86">
                  <c:v>9534854673</c:v>
                </c:pt>
                <c:pt idx="87">
                  <c:v>9586707749</c:v>
                </c:pt>
                <c:pt idx="88">
                  <c:v>9637357320</c:v>
                </c:pt>
                <c:pt idx="89">
                  <c:v>9686800146</c:v>
                </c:pt>
                <c:pt idx="90">
                  <c:v>9735033900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89-A346-BE58-0E58F9D21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490080"/>
        <c:axId val="43944672"/>
      </c:lineChart>
      <c:catAx>
        <c:axId val="26490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44672"/>
        <c:crosses val="autoZero"/>
        <c:auto val="1"/>
        <c:lblAlgn val="ctr"/>
        <c:lblOffset val="100"/>
        <c:noMultiLvlLbl val="0"/>
      </c:catAx>
      <c:valAx>
        <c:axId val="4394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490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 [Dollars]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Scenarios!$E$1</c:f>
              <c:strCache>
                <c:ptCount val="1"/>
                <c:pt idx="0">
                  <c:v>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Scenarios!$A$2:$A$92</c:f>
              <c:numCache>
                <c:formatCode>General</c:formatCode>
                <c:ptCount val="9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  <c:pt idx="65">
                  <c:v>2025</c:v>
                </c:pt>
                <c:pt idx="66">
                  <c:v>2026</c:v>
                </c:pt>
                <c:pt idx="67">
                  <c:v>2027</c:v>
                </c:pt>
                <c:pt idx="68">
                  <c:v>2028</c:v>
                </c:pt>
                <c:pt idx="69">
                  <c:v>2029</c:v>
                </c:pt>
                <c:pt idx="70">
                  <c:v>2030</c:v>
                </c:pt>
                <c:pt idx="71">
                  <c:v>2031</c:v>
                </c:pt>
                <c:pt idx="72">
                  <c:v>2032</c:v>
                </c:pt>
                <c:pt idx="73">
                  <c:v>2033</c:v>
                </c:pt>
                <c:pt idx="74">
                  <c:v>2034</c:v>
                </c:pt>
                <c:pt idx="75">
                  <c:v>2035</c:v>
                </c:pt>
                <c:pt idx="76">
                  <c:v>2036</c:v>
                </c:pt>
                <c:pt idx="77">
                  <c:v>2037</c:v>
                </c:pt>
                <c:pt idx="78">
                  <c:v>2038</c:v>
                </c:pt>
                <c:pt idx="79">
                  <c:v>2039</c:v>
                </c:pt>
                <c:pt idx="80">
                  <c:v>2040</c:v>
                </c:pt>
                <c:pt idx="81">
                  <c:v>2041</c:v>
                </c:pt>
                <c:pt idx="82">
                  <c:v>2042</c:v>
                </c:pt>
                <c:pt idx="83">
                  <c:v>2043</c:v>
                </c:pt>
                <c:pt idx="84">
                  <c:v>2044</c:v>
                </c:pt>
                <c:pt idx="85">
                  <c:v>2045</c:v>
                </c:pt>
                <c:pt idx="86">
                  <c:v>2046</c:v>
                </c:pt>
                <c:pt idx="87">
                  <c:v>2047</c:v>
                </c:pt>
                <c:pt idx="88">
                  <c:v>2048</c:v>
                </c:pt>
                <c:pt idx="89">
                  <c:v>2049</c:v>
                </c:pt>
                <c:pt idx="90">
                  <c:v>2050</c:v>
                </c:pt>
              </c:numCache>
            </c:numRef>
          </c:cat>
          <c:val>
            <c:numRef>
              <c:f>Scenarios!$E$2:$E$92</c:f>
              <c:numCache>
                <c:formatCode>General</c:formatCode>
                <c:ptCount val="91"/>
                <c:pt idx="0">
                  <c:v>11359098617521.373</c:v>
                </c:pt>
                <c:pt idx="1">
                  <c:v>11847582313485.537</c:v>
                </c:pt>
                <c:pt idx="2">
                  <c:v>12505601264584.936</c:v>
                </c:pt>
                <c:pt idx="3">
                  <c:v>13175082553539.52</c:v>
                </c:pt>
                <c:pt idx="4">
                  <c:v>14059758261031.617</c:v>
                </c:pt>
                <c:pt idx="5">
                  <c:v>14835779681486.545</c:v>
                </c:pt>
                <c:pt idx="6">
                  <c:v>15691739370253.693</c:v>
                </c:pt>
                <c:pt idx="7">
                  <c:v>16395810712253.955</c:v>
                </c:pt>
                <c:pt idx="8">
                  <c:v>17431218956012.879</c:v>
                </c:pt>
                <c:pt idx="9">
                  <c:v>18497412886429.691</c:v>
                </c:pt>
                <c:pt idx="10">
                  <c:v>19151470730755.086</c:v>
                </c:pt>
                <c:pt idx="11">
                  <c:v>19983172380531.992</c:v>
                </c:pt>
                <c:pt idx="12">
                  <c:v>21127418586636.008</c:v>
                </c:pt>
                <c:pt idx="13">
                  <c:v>22501855596716.965</c:v>
                </c:pt>
                <c:pt idx="14">
                  <c:v>22951119479863.926</c:v>
                </c:pt>
                <c:pt idx="15">
                  <c:v>23089509862765.992</c:v>
                </c:pt>
                <c:pt idx="16">
                  <c:v>24306882541750.812</c:v>
                </c:pt>
                <c:pt idx="17">
                  <c:v>25263269297031.742</c:v>
                </c:pt>
                <c:pt idx="18">
                  <c:v>26245863817681.031</c:v>
                </c:pt>
                <c:pt idx="19">
                  <c:v>27328292238406.945</c:v>
                </c:pt>
                <c:pt idx="20">
                  <c:v>27848680948587.391</c:v>
                </c:pt>
                <c:pt idx="21">
                  <c:v>28384211082853.07</c:v>
                </c:pt>
                <c:pt idx="22">
                  <c:v>28506659755834.297</c:v>
                </c:pt>
                <c:pt idx="23">
                  <c:v>29194265209078</c:v>
                </c:pt>
                <c:pt idx="24">
                  <c:v>30509639646494.809</c:v>
                </c:pt>
                <c:pt idx="25">
                  <c:v>31642657571600.07</c:v>
                </c:pt>
                <c:pt idx="26">
                  <c:v>32717293336250.211</c:v>
                </c:pt>
                <c:pt idx="27">
                  <c:v>33928539777307.789</c:v>
                </c:pt>
                <c:pt idx="28">
                  <c:v>35495172778659.984</c:v>
                </c:pt>
                <c:pt idx="29">
                  <c:v>36800835470959.961</c:v>
                </c:pt>
                <c:pt idx="30">
                  <c:v>37874821827056.688</c:v>
                </c:pt>
                <c:pt idx="31">
                  <c:v>38434796406734.398</c:v>
                </c:pt>
                <c:pt idx="32">
                  <c:v>39112482094505.719</c:v>
                </c:pt>
                <c:pt idx="33">
                  <c:v>39705898234502.555</c:v>
                </c:pt>
                <c:pt idx="34">
                  <c:v>40892418617299.141</c:v>
                </c:pt>
                <c:pt idx="35">
                  <c:v>42135557638346.641</c:v>
                </c:pt>
                <c:pt idx="36">
                  <c:v>43559225804650.336</c:v>
                </c:pt>
                <c:pt idx="37">
                  <c:v>45163297755842.438</c:v>
                </c:pt>
                <c:pt idx="38">
                  <c:v>46316507846725.234</c:v>
                </c:pt>
                <c:pt idx="39">
                  <c:v>47818708056287.609</c:v>
                </c:pt>
                <c:pt idx="40">
                  <c:v>49914862241296.008</c:v>
                </c:pt>
                <c:pt idx="41">
                  <c:v>50887924601668.25</c:v>
                </c:pt>
                <c:pt idx="42">
                  <c:v>51995441812029.602</c:v>
                </c:pt>
                <c:pt idx="43">
                  <c:v>53532868955974.797</c:v>
                </c:pt>
                <c:pt idx="44">
                  <c:v>55889896828492.031</c:v>
                </c:pt>
                <c:pt idx="45">
                  <c:v>58077943851017.281</c:v>
                </c:pt>
                <c:pt idx="46">
                  <c:v>60621471705110.969</c:v>
                </c:pt>
                <c:pt idx="47">
                  <c:v>63239869546074.352</c:v>
                </c:pt>
                <c:pt idx="48">
                  <c:v>64410162222116.484</c:v>
                </c:pt>
                <c:pt idx="49">
                  <c:v>63328763949793.758</c:v>
                </c:pt>
                <c:pt idx="50">
                  <c:v>66051218490412.219</c:v>
                </c:pt>
                <c:pt idx="51">
                  <c:v>68120590562155.25</c:v>
                </c:pt>
                <c:pt idx="52">
                  <c:v>69828805715030.492</c:v>
                </c:pt>
                <c:pt idx="53">
                  <c:v>71682315501540.344</c:v>
                </c:pt>
                <c:pt idx="54">
                  <c:v>73713208602178.188</c:v>
                </c:pt>
                <c:pt idx="55">
                  <c:v>75781559985593.609</c:v>
                </c:pt>
                <c:pt idx="56">
                  <c:v>77662079886351.703</c:v>
                </c:pt>
                <c:pt idx="57">
                  <c:v>80076450598942.734</c:v>
                </c:pt>
                <c:pt idx="58">
                  <c:v>82457627309270.391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FD-8E4C-A8D9-1BB74154AF4A}"/>
            </c:ext>
          </c:extLst>
        </c:ser>
        <c:ser>
          <c:idx val="1"/>
          <c:order val="1"/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Scenarios!$F$2:$F$92</c:f>
              <c:numCache>
                <c:formatCode>General</c:formatCode>
                <c:ptCount val="91"/>
                <c:pt idx="58">
                  <c:v>82457627309270.391</c:v>
                </c:pt>
                <c:pt idx="59">
                  <c:v>84106779855455.797</c:v>
                </c:pt>
                <c:pt idx="60">
                  <c:v>85788915452564.922</c:v>
                </c:pt>
                <c:pt idx="61">
                  <c:v>87504693761616.219</c:v>
                </c:pt>
                <c:pt idx="62">
                  <c:v>89254787636848.547</c:v>
                </c:pt>
                <c:pt idx="63">
                  <c:v>91039883389585.516</c:v>
                </c:pt>
                <c:pt idx="64">
                  <c:v>92860681057377.234</c:v>
                </c:pt>
                <c:pt idx="65">
                  <c:v>94717894678524.781</c:v>
                </c:pt>
                <c:pt idx="66">
                  <c:v>96612252572095.281</c:v>
                </c:pt>
                <c:pt idx="67">
                  <c:v>98544497623537.188</c:v>
                </c:pt>
                <c:pt idx="68">
                  <c:v>100515387576007.94</c:v>
                </c:pt>
                <c:pt idx="69">
                  <c:v>102525695327528.09</c:v>
                </c:pt>
                <c:pt idx="70">
                  <c:v>104576209234078.66</c:v>
                </c:pt>
                <c:pt idx="71">
                  <c:v>106667733418760.23</c:v>
                </c:pt>
                <c:pt idx="72">
                  <c:v>108801088087135.44</c:v>
                </c:pt>
                <c:pt idx="73">
                  <c:v>110977109848878.14</c:v>
                </c:pt>
                <c:pt idx="74">
                  <c:v>113196652045855.7</c:v>
                </c:pt>
                <c:pt idx="75">
                  <c:v>115460585086772.81</c:v>
                </c:pt>
                <c:pt idx="76">
                  <c:v>117769796788508.27</c:v>
                </c:pt>
                <c:pt idx="77">
                  <c:v>120125192724278.44</c:v>
                </c:pt>
                <c:pt idx="78">
                  <c:v>122527696578764.02</c:v>
                </c:pt>
                <c:pt idx="79">
                  <c:v>124978250510339.3</c:v>
                </c:pt>
                <c:pt idx="80">
                  <c:v>127477815520546.08</c:v>
                </c:pt>
                <c:pt idx="81">
                  <c:v>130027371830957</c:v>
                </c:pt>
                <c:pt idx="82">
                  <c:v>132627919267576.14</c:v>
                </c:pt>
                <c:pt idx="83">
                  <c:v>135280477652927.67</c:v>
                </c:pt>
                <c:pt idx="84">
                  <c:v>137986087205986.23</c:v>
                </c:pt>
                <c:pt idx="85">
                  <c:v>140745808950105.97</c:v>
                </c:pt>
                <c:pt idx="86">
                  <c:v>143560725129108.09</c:v>
                </c:pt>
                <c:pt idx="87">
                  <c:v>146431939631690.25</c:v>
                </c:pt>
                <c:pt idx="88">
                  <c:v>149360578424324.06</c:v>
                </c:pt>
                <c:pt idx="89">
                  <c:v>152347789992810.53</c:v>
                </c:pt>
                <c:pt idx="90">
                  <c:v>155394745792666.75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FD-8E4C-A8D9-1BB74154AF4A}"/>
            </c:ext>
          </c:extLst>
        </c:ser>
        <c:ser>
          <c:idx val="2"/>
          <c:order val="2"/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Scenarios!$G$1:$G$92</c:f>
              <c:numCache>
                <c:formatCode>General</c:formatCode>
                <c:ptCount val="92"/>
                <c:pt idx="59">
                  <c:v>82457627309270.391</c:v>
                </c:pt>
                <c:pt idx="60">
                  <c:v>82457627309270.391</c:v>
                </c:pt>
                <c:pt idx="61">
                  <c:v>82457627309270.391</c:v>
                </c:pt>
                <c:pt idx="62">
                  <c:v>82457627309270.391</c:v>
                </c:pt>
                <c:pt idx="63">
                  <c:v>82457627309270.391</c:v>
                </c:pt>
                <c:pt idx="64">
                  <c:v>82457627309270.391</c:v>
                </c:pt>
                <c:pt idx="65">
                  <c:v>82457627309270.391</c:v>
                </c:pt>
                <c:pt idx="66">
                  <c:v>82457627309270.391</c:v>
                </c:pt>
                <c:pt idx="67">
                  <c:v>82457627309270.391</c:v>
                </c:pt>
                <c:pt idx="68">
                  <c:v>82457627309270.391</c:v>
                </c:pt>
                <c:pt idx="69">
                  <c:v>82457627309270.391</c:v>
                </c:pt>
                <c:pt idx="70">
                  <c:v>82457627309270.391</c:v>
                </c:pt>
                <c:pt idx="71">
                  <c:v>82457627309270.391</c:v>
                </c:pt>
                <c:pt idx="72">
                  <c:v>82457627309270.391</c:v>
                </c:pt>
                <c:pt idx="73">
                  <c:v>82457627309270.391</c:v>
                </c:pt>
                <c:pt idx="74">
                  <c:v>82457627309270.391</c:v>
                </c:pt>
                <c:pt idx="75">
                  <c:v>82457627309270.391</c:v>
                </c:pt>
                <c:pt idx="76">
                  <c:v>82457627309270.391</c:v>
                </c:pt>
                <c:pt idx="77">
                  <c:v>82457627309270.391</c:v>
                </c:pt>
                <c:pt idx="78">
                  <c:v>82457627309270.391</c:v>
                </c:pt>
                <c:pt idx="79">
                  <c:v>82457627309270.391</c:v>
                </c:pt>
                <c:pt idx="80">
                  <c:v>82457627309270.391</c:v>
                </c:pt>
                <c:pt idx="81">
                  <c:v>82457627309270.391</c:v>
                </c:pt>
                <c:pt idx="82">
                  <c:v>82457627309270.391</c:v>
                </c:pt>
                <c:pt idx="83">
                  <c:v>82457627309270.391</c:v>
                </c:pt>
                <c:pt idx="84">
                  <c:v>82457627309270.391</c:v>
                </c:pt>
                <c:pt idx="85">
                  <c:v>82457627309270.391</c:v>
                </c:pt>
                <c:pt idx="86">
                  <c:v>82457627309270.391</c:v>
                </c:pt>
                <c:pt idx="87">
                  <c:v>82457627309270.391</c:v>
                </c:pt>
                <c:pt idx="88">
                  <c:v>82457627309270.391</c:v>
                </c:pt>
                <c:pt idx="89">
                  <c:v>82457627309270.391</c:v>
                </c:pt>
                <c:pt idx="90">
                  <c:v>82457627309270.391</c:v>
                </c:pt>
                <c:pt idx="91">
                  <c:v>82457627309270.391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FD-8E4C-A8D9-1BB74154A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490080"/>
        <c:axId val="43944672"/>
      </c:lineChart>
      <c:catAx>
        <c:axId val="26490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44672"/>
        <c:crosses val="autoZero"/>
        <c:auto val="1"/>
        <c:lblAlgn val="ctr"/>
        <c:lblOffset val="100"/>
        <c:noMultiLvlLbl val="0"/>
      </c:catAx>
      <c:valAx>
        <c:axId val="4394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490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 [Tonnes Oil Equivalent]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Scenarios!$I$1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Scenarios!$A$2:$A$92</c:f>
              <c:numCache>
                <c:formatCode>General</c:formatCode>
                <c:ptCount val="9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  <c:pt idx="65">
                  <c:v>2025</c:v>
                </c:pt>
                <c:pt idx="66">
                  <c:v>2026</c:v>
                </c:pt>
                <c:pt idx="67">
                  <c:v>2027</c:v>
                </c:pt>
                <c:pt idx="68">
                  <c:v>2028</c:v>
                </c:pt>
                <c:pt idx="69">
                  <c:v>2029</c:v>
                </c:pt>
                <c:pt idx="70">
                  <c:v>2030</c:v>
                </c:pt>
                <c:pt idx="71">
                  <c:v>2031</c:v>
                </c:pt>
                <c:pt idx="72">
                  <c:v>2032</c:v>
                </c:pt>
                <c:pt idx="73">
                  <c:v>2033</c:v>
                </c:pt>
                <c:pt idx="74">
                  <c:v>2034</c:v>
                </c:pt>
                <c:pt idx="75">
                  <c:v>2035</c:v>
                </c:pt>
                <c:pt idx="76">
                  <c:v>2036</c:v>
                </c:pt>
                <c:pt idx="77">
                  <c:v>2037</c:v>
                </c:pt>
                <c:pt idx="78">
                  <c:v>2038</c:v>
                </c:pt>
                <c:pt idx="79">
                  <c:v>2039</c:v>
                </c:pt>
                <c:pt idx="80">
                  <c:v>2040</c:v>
                </c:pt>
                <c:pt idx="81">
                  <c:v>2041</c:v>
                </c:pt>
                <c:pt idx="82">
                  <c:v>2042</c:v>
                </c:pt>
                <c:pt idx="83">
                  <c:v>2043</c:v>
                </c:pt>
                <c:pt idx="84">
                  <c:v>2044</c:v>
                </c:pt>
                <c:pt idx="85">
                  <c:v>2045</c:v>
                </c:pt>
                <c:pt idx="86">
                  <c:v>2046</c:v>
                </c:pt>
                <c:pt idx="87">
                  <c:v>2047</c:v>
                </c:pt>
                <c:pt idx="88">
                  <c:v>2048</c:v>
                </c:pt>
                <c:pt idx="89">
                  <c:v>2049</c:v>
                </c:pt>
                <c:pt idx="90">
                  <c:v>2050</c:v>
                </c:pt>
              </c:numCache>
            </c:numRef>
          </c:cat>
          <c:val>
            <c:numRef>
              <c:f>Scenarios!$I$2:$I$92</c:f>
              <c:numCache>
                <c:formatCode>General</c:formatCode>
                <c:ptCount val="91"/>
                <c:pt idx="5" formatCode="0">
                  <c:v>3703378468.9773827</c:v>
                </c:pt>
                <c:pt idx="6" formatCode="0">
                  <c:v>3904298745.3824654</c:v>
                </c:pt>
                <c:pt idx="7" formatCode="0">
                  <c:v>4052136402.3670435</c:v>
                </c:pt>
                <c:pt idx="8" formatCode="0">
                  <c:v>4297991782.4520378</c:v>
                </c:pt>
                <c:pt idx="9" formatCode="0">
                  <c:v>4591062830.9474287</c:v>
                </c:pt>
                <c:pt idx="10" formatCode="0">
                  <c:v>4876113039.7507772</c:v>
                </c:pt>
                <c:pt idx="11" formatCode="0">
                  <c:v>5080862624.0557671</c:v>
                </c:pt>
                <c:pt idx="12" formatCode="0">
                  <c:v>5354574417.1120872</c:v>
                </c:pt>
                <c:pt idx="13" formatCode="0">
                  <c:v>5662740097.2923937</c:v>
                </c:pt>
                <c:pt idx="14" formatCode="0">
                  <c:v>5689934275.381526</c:v>
                </c:pt>
                <c:pt idx="15" formatCode="0">
                  <c:v>5719563189.0511465</c:v>
                </c:pt>
                <c:pt idx="16" formatCode="0">
                  <c:v>6030777326.3763962</c:v>
                </c:pt>
                <c:pt idx="17" formatCode="0">
                  <c:v>6245119996.5078125</c:v>
                </c:pt>
                <c:pt idx="18" formatCode="0">
                  <c:v>6459651839.2421503</c:v>
                </c:pt>
                <c:pt idx="19" formatCode="0">
                  <c:v>6684159427.5024815</c:v>
                </c:pt>
                <c:pt idx="20" formatCode="0">
                  <c:v>6635527178.8241339</c:v>
                </c:pt>
                <c:pt idx="21" formatCode="0">
                  <c:v>6598386343.5297356</c:v>
                </c:pt>
                <c:pt idx="22" formatCode="0">
                  <c:v>6570449141.2113304</c:v>
                </c:pt>
                <c:pt idx="23" formatCode="0">
                  <c:v>6674451323.3960514</c:v>
                </c:pt>
                <c:pt idx="24" formatCode="0">
                  <c:v>6989811842.2460556</c:v>
                </c:pt>
                <c:pt idx="25" formatCode="0">
                  <c:v>7167737571.0370445</c:v>
                </c:pt>
                <c:pt idx="26" formatCode="0">
                  <c:v>7325429955.9040585</c:v>
                </c:pt>
                <c:pt idx="27" formatCode="0">
                  <c:v>7581349524.4040022</c:v>
                </c:pt>
                <c:pt idx="28" formatCode="0">
                  <c:v>7867666974.7298756</c:v>
                </c:pt>
                <c:pt idx="29" formatCode="0">
                  <c:v>8023232180.8323526</c:v>
                </c:pt>
                <c:pt idx="30" formatCode="0">
                  <c:v>8115512308.627799</c:v>
                </c:pt>
                <c:pt idx="31" formatCode="0">
                  <c:v>8168395645.9229221</c:v>
                </c:pt>
                <c:pt idx="32" formatCode="0">
                  <c:v>8223868682.6054621</c:v>
                </c:pt>
                <c:pt idx="33" formatCode="0">
                  <c:v>8286320349.3079815</c:v>
                </c:pt>
                <c:pt idx="34" formatCode="0">
                  <c:v>8395671074.5514812</c:v>
                </c:pt>
                <c:pt idx="35" formatCode="0">
                  <c:v>8565828070.0510292</c:v>
                </c:pt>
                <c:pt idx="36" formatCode="0">
                  <c:v>8821342928.6302719</c:v>
                </c:pt>
                <c:pt idx="37" formatCode="0">
                  <c:v>8912300910.6702213</c:v>
                </c:pt>
                <c:pt idx="38" formatCode="0">
                  <c:v>8965674792.6670895</c:v>
                </c:pt>
                <c:pt idx="39" formatCode="0">
                  <c:v>9128579836.5816536</c:v>
                </c:pt>
                <c:pt idx="40" formatCode="0">
                  <c:v>9357012794.7699814</c:v>
                </c:pt>
                <c:pt idx="41" formatCode="0">
                  <c:v>9462493855.3563042</c:v>
                </c:pt>
                <c:pt idx="42" formatCode="0">
                  <c:v>9676544170.8631363</c:v>
                </c:pt>
                <c:pt idx="43" formatCode="0">
                  <c:v>10031562332.61043</c:v>
                </c:pt>
                <c:pt idx="44" formatCode="0">
                  <c:v>10524143469.980289</c:v>
                </c:pt>
                <c:pt idx="45" formatCode="0">
                  <c:v>10887938182.277292</c:v>
                </c:pt>
                <c:pt idx="46" formatCode="0">
                  <c:v>11205789479.54501</c:v>
                </c:pt>
                <c:pt idx="47" formatCode="0">
                  <c:v>11561932114.880482</c:v>
                </c:pt>
                <c:pt idx="48" formatCode="0">
                  <c:v>11705102370.982918</c:v>
                </c:pt>
                <c:pt idx="49" formatCode="0">
                  <c:v>11540305729.326818</c:v>
                </c:pt>
                <c:pt idx="50" formatCode="0">
                  <c:v>12099939275.395166</c:v>
                </c:pt>
                <c:pt idx="51" formatCode="0">
                  <c:v>12403705151.318895</c:v>
                </c:pt>
                <c:pt idx="52" formatCode="0">
                  <c:v>12575492926.362324</c:v>
                </c:pt>
                <c:pt idx="53" formatCode="0">
                  <c:v>12819426466.265242</c:v>
                </c:pt>
                <c:pt idx="54" formatCode="0">
                  <c:v>12939768026.370384</c:v>
                </c:pt>
                <c:pt idx="55" formatCode="0">
                  <c:v>13045577227.629856</c:v>
                </c:pt>
                <c:pt idx="56" formatCode="0">
                  <c:v>13228584123.461531</c:v>
                </c:pt>
                <c:pt idx="57" formatCode="0">
                  <c:v>13474602170.557604</c:v>
                </c:pt>
                <c:pt idx="58" formatCode="0">
                  <c:v>13864882686.051792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04-244D-AEE1-F070C58CF7AD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Scenarios!$J$2:$J$92</c:f>
              <c:numCache>
                <c:formatCode>General</c:formatCode>
                <c:ptCount val="91"/>
                <c:pt idx="58" formatCode="0">
                  <c:v>13864882686.051792</c:v>
                </c:pt>
                <c:pt idx="59" formatCode="0">
                  <c:v>13987500242.306561</c:v>
                </c:pt>
                <c:pt idx="60" formatCode="0">
                  <c:v>14109476547.737103</c:v>
                </c:pt>
                <c:pt idx="61" formatCode="0">
                  <c:v>14230736905.287943</c:v>
                </c:pt>
                <c:pt idx="62" formatCode="0">
                  <c:v>14351203886.521721</c:v>
                </c:pt>
                <c:pt idx="63" formatCode="0">
                  <c:v>14470797252.242733</c:v>
                </c:pt>
                <c:pt idx="64" formatCode="0">
                  <c:v>14589433871.037983</c:v>
                </c:pt>
                <c:pt idx="65" formatCode="0">
                  <c:v>14707027635.684143</c:v>
                </c:pt>
                <c:pt idx="66" formatCode="0">
                  <c:v>14823489377.367735</c:v>
                </c:pt>
                <c:pt idx="67" formatCode="0">
                  <c:v>14938726777.664392</c:v>
                </c:pt>
                <c:pt idx="68" formatCode="0">
                  <c:v>15052644278.221973</c:v>
                </c:pt>
                <c:pt idx="69" formatCode="0">
                  <c:v>15165142988.09079</c:v>
                </c:pt>
                <c:pt idx="70" formatCode="0">
                  <c:v>15276120588.643072</c:v>
                </c:pt>
                <c:pt idx="71" formatCode="0">
                  <c:v>15385471236.022207</c:v>
                </c:pt>
                <c:pt idx="72" formatCode="0">
                  <c:v>15493085461.061052</c:v>
                </c:pt>
                <c:pt idx="73" formatCode="0">
                  <c:v>15598850066.607038</c:v>
                </c:pt>
                <c:pt idx="74" formatCode="0">
                  <c:v>15702648022.190445</c:v>
                </c:pt>
                <c:pt idx="75" formatCode="0">
                  <c:v>15804358355.970539</c:v>
                </c:pt>
                <c:pt idx="76" formatCode="0">
                  <c:v>15903856043.892965</c:v>
                </c:pt>
                <c:pt idx="77" formatCode="0">
                  <c:v>16001011895.989901</c:v>
                </c:pt>
                <c:pt idx="78" formatCode="0">
                  <c:v>16095692439.753159</c:v>
                </c:pt>
                <c:pt idx="79" formatCode="0">
                  <c:v>16187759800.508543</c:v>
                </c:pt>
                <c:pt idx="80" formatCode="0">
                  <c:v>16277071578.718243</c:v>
                </c:pt>
                <c:pt idx="81" formatCode="0">
                  <c:v>16363480724.136133</c:v>
                </c:pt>
                <c:pt idx="82" formatCode="0">
                  <c:v>16446835406.739246</c:v>
                </c:pt>
                <c:pt idx="83" formatCode="0">
                  <c:v>16526978884.356833</c:v>
                </c:pt>
                <c:pt idx="84" formatCode="0">
                  <c:v>16603749366.916428</c:v>
                </c:pt>
                <c:pt idx="85" formatCode="0">
                  <c:v>16676979877.224665</c:v>
                </c:pt>
                <c:pt idx="86" formatCode="0">
                  <c:v>16746498108.19846</c:v>
                </c:pt>
                <c:pt idx="87" formatCode="0">
                  <c:v>16812126276.460318</c:v>
                </c:pt>
                <c:pt idx="88" formatCode="0">
                  <c:v>16873680972.209372</c:v>
                </c:pt>
                <c:pt idx="89" formatCode="0">
                  <c:v>16930973005.277803</c:v>
                </c:pt>
                <c:pt idx="90" formatCode="0">
                  <c:v>16983807247.280092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04-244D-AEE1-F070C58CF7AD}"/>
            </c:ext>
          </c:extLst>
        </c:ser>
        <c:ser>
          <c:idx val="5"/>
          <c:order val="2"/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Scenarios!$L$2:$L$92</c:f>
              <c:numCache>
                <c:formatCode>General</c:formatCode>
                <c:ptCount val="91"/>
                <c:pt idx="58" formatCode="0">
                  <c:v>13864882686.051792</c:v>
                </c:pt>
                <c:pt idx="59">
                  <c:v>13832820144.840298</c:v>
                </c:pt>
                <c:pt idx="60">
                  <c:v>13793929148.905922</c:v>
                </c:pt>
                <c:pt idx="61">
                  <c:v>13747949385.076237</c:v>
                </c:pt>
                <c:pt idx="62">
                  <c:v>13694612859.0338</c:v>
                </c:pt>
                <c:pt idx="63">
                  <c:v>13633643692.195635</c:v>
                </c:pt>
                <c:pt idx="64">
                  <c:v>13564757913.540335</c:v>
                </c:pt>
                <c:pt idx="65">
                  <c:v>13487663246.261938</c:v>
                </c:pt>
                <c:pt idx="66">
                  <c:v>13402058889.126991</c:v>
                </c:pt>
                <c:pt idx="67">
                  <c:v>13307635292.408142</c:v>
                </c:pt>
                <c:pt idx="68">
                  <c:v>13204073928.264893</c:v>
                </c:pt>
                <c:pt idx="69">
                  <c:v>13091047055.438938</c:v>
                </c:pt>
                <c:pt idx="70">
                  <c:v>12968217478.128653</c:v>
                </c:pt>
                <c:pt idx="71">
                  <c:v>12835238298.903774</c:v>
                </c:pt>
                <c:pt idx="72">
                  <c:v>12691752665.518648</c:v>
                </c:pt>
                <c:pt idx="73">
                  <c:v>12537393511.478556</c:v>
                </c:pt>
                <c:pt idx="74">
                  <c:v>12371783290.210653</c:v>
                </c:pt>
                <c:pt idx="75">
                  <c:v>12194533702.687443</c:v>
                </c:pt>
                <c:pt idx="76">
                  <c:v>12005245418.347218</c:v>
                </c:pt>
                <c:pt idx="77">
                  <c:v>11803507789.152315</c:v>
                </c:pt>
                <c:pt idx="78">
                  <c:v>11588898556.622272</c:v>
                </c:pt>
                <c:pt idx="79">
                  <c:v>11360983551.675365</c:v>
                </c:pt>
                <c:pt idx="80">
                  <c:v>11119316387.107937</c:v>
                </c:pt>
                <c:pt idx="81">
                  <c:v>10863438142.53714</c:v>
                </c:pt>
                <c:pt idx="82">
                  <c:v>10592877041.62867</c:v>
                </c:pt>
                <c:pt idx="83">
                  <c:v>10307148121.426842</c:v>
                </c:pt>
                <c:pt idx="84">
                  <c:v>10005752893.600292</c:v>
                </c:pt>
                <c:pt idx="85">
                  <c:v>9688178997.4121113</c:v>
                </c:pt>
                <c:pt idx="86">
                  <c:v>9353899844.2189617</c:v>
                </c:pt>
                <c:pt idx="87">
                  <c:v>9002374253.2991199</c:v>
                </c:pt>
                <c:pt idx="88">
                  <c:v>8633046078.8047943</c:v>
                </c:pt>
                <c:pt idx="89">
                  <c:v>8245343827.6293821</c:v>
                </c:pt>
                <c:pt idx="90">
                  <c:v>7838680267.9754267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004-244D-AEE1-F070C58CF7AD}"/>
            </c:ext>
          </c:extLst>
        </c:ser>
        <c:ser>
          <c:idx val="2"/>
          <c:order val="3"/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Scenarios!$M$2:$M$92</c:f>
              <c:numCache>
                <c:formatCode>General</c:formatCode>
                <c:ptCount val="91"/>
                <c:pt idx="58" formatCode="0">
                  <c:v>13864882686.051792</c:v>
                </c:pt>
                <c:pt idx="59" formatCode="0">
                  <c:v>13713235531.673101</c:v>
                </c:pt>
                <c:pt idx="60" formatCode="0">
                  <c:v>13561588377.294411</c:v>
                </c:pt>
                <c:pt idx="61" formatCode="0">
                  <c:v>13409941222.915718</c:v>
                </c:pt>
                <c:pt idx="62" formatCode="0">
                  <c:v>13258294068.537025</c:v>
                </c:pt>
                <c:pt idx="63" formatCode="0">
                  <c:v>13106646914.158333</c:v>
                </c:pt>
                <c:pt idx="64" formatCode="0">
                  <c:v>12954999759.779642</c:v>
                </c:pt>
                <c:pt idx="65" formatCode="0">
                  <c:v>12803352605.400951</c:v>
                </c:pt>
                <c:pt idx="66" formatCode="0">
                  <c:v>12651705451.022259</c:v>
                </c:pt>
                <c:pt idx="67" formatCode="0">
                  <c:v>12500058296.64357</c:v>
                </c:pt>
                <c:pt idx="68" formatCode="0">
                  <c:v>12348411142.264875</c:v>
                </c:pt>
                <c:pt idx="69" formatCode="0">
                  <c:v>12196763987.886185</c:v>
                </c:pt>
                <c:pt idx="70" formatCode="0">
                  <c:v>12045116833.507496</c:v>
                </c:pt>
                <c:pt idx="71" formatCode="0">
                  <c:v>11893469679.128803</c:v>
                </c:pt>
                <c:pt idx="72" formatCode="0">
                  <c:v>11741822524.750113</c:v>
                </c:pt>
                <c:pt idx="73" formatCode="0">
                  <c:v>11590175370.371418</c:v>
                </c:pt>
                <c:pt idx="74" formatCode="0">
                  <c:v>11438528215.992727</c:v>
                </c:pt>
                <c:pt idx="75" formatCode="0">
                  <c:v>11286881061.614037</c:v>
                </c:pt>
                <c:pt idx="76" formatCode="0">
                  <c:v>11135233907.235344</c:v>
                </c:pt>
                <c:pt idx="77" formatCode="0">
                  <c:v>10983586752.856655</c:v>
                </c:pt>
                <c:pt idx="78" formatCode="0">
                  <c:v>10831939598.477962</c:v>
                </c:pt>
                <c:pt idx="79" formatCode="0">
                  <c:v>10680292444.099272</c:v>
                </c:pt>
                <c:pt idx="80" formatCode="0">
                  <c:v>10528645289.720579</c:v>
                </c:pt>
                <c:pt idx="81" formatCode="0">
                  <c:v>10376998135.34189</c:v>
                </c:pt>
                <c:pt idx="82" formatCode="0">
                  <c:v>10225350980.963196</c:v>
                </c:pt>
                <c:pt idx="83" formatCode="0">
                  <c:v>10073703826.584505</c:v>
                </c:pt>
                <c:pt idx="84" formatCode="0">
                  <c:v>9922056672.2058144</c:v>
                </c:pt>
                <c:pt idx="85" formatCode="0">
                  <c:v>9770409517.8271236</c:v>
                </c:pt>
                <c:pt idx="86" formatCode="0">
                  <c:v>9618762363.448431</c:v>
                </c:pt>
                <c:pt idx="87" formatCode="0">
                  <c:v>9467115209.0697403</c:v>
                </c:pt>
                <c:pt idx="88" formatCode="0">
                  <c:v>9315468054.6910477</c:v>
                </c:pt>
                <c:pt idx="89" formatCode="0">
                  <c:v>9163820900.3123589</c:v>
                </c:pt>
                <c:pt idx="90" formatCode="0">
                  <c:v>9012173745.9336643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004-244D-AEE1-F070C58CF7AD}"/>
            </c:ext>
          </c:extLst>
        </c:ser>
        <c:ser>
          <c:idx val="3"/>
          <c:order val="4"/>
          <c:spPr>
            <a:ln w="28575" cap="rnd">
              <a:solidFill>
                <a:schemeClr val="accent6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Scenarios!$O$2:$O$92</c:f>
              <c:numCache>
                <c:formatCode>General</c:formatCode>
                <c:ptCount val="91"/>
                <c:pt idx="58" formatCode="0">
                  <c:v>13864882686.051792</c:v>
                </c:pt>
                <c:pt idx="59">
                  <c:v>13561588377.294411</c:v>
                </c:pt>
                <c:pt idx="60">
                  <c:v>13258294068.537024</c:v>
                </c:pt>
                <c:pt idx="61">
                  <c:v>12954999759.779644</c:v>
                </c:pt>
                <c:pt idx="62">
                  <c:v>12651705451.022259</c:v>
                </c:pt>
                <c:pt idx="63">
                  <c:v>12348411142.264877</c:v>
                </c:pt>
                <c:pt idx="64">
                  <c:v>12045116833.507492</c:v>
                </c:pt>
                <c:pt idx="65">
                  <c:v>11741822524.750111</c:v>
                </c:pt>
                <c:pt idx="66">
                  <c:v>11438528215.992727</c:v>
                </c:pt>
                <c:pt idx="67">
                  <c:v>11135233907.235344</c:v>
                </c:pt>
                <c:pt idx="68">
                  <c:v>10831939598.477962</c:v>
                </c:pt>
                <c:pt idx="69">
                  <c:v>10528645289.720579</c:v>
                </c:pt>
                <c:pt idx="70">
                  <c:v>10225350980.963196</c:v>
                </c:pt>
                <c:pt idx="71">
                  <c:v>9922056672.2058144</c:v>
                </c:pt>
                <c:pt idx="72">
                  <c:v>9618762363.448431</c:v>
                </c:pt>
                <c:pt idx="73">
                  <c:v>9315468054.6910458</c:v>
                </c:pt>
                <c:pt idx="74">
                  <c:v>9012173745.9336662</c:v>
                </c:pt>
                <c:pt idx="75">
                  <c:v>8708879437.176281</c:v>
                </c:pt>
                <c:pt idx="76">
                  <c:v>8405585128.4188976</c:v>
                </c:pt>
                <c:pt idx="77">
                  <c:v>8102290819.6615171</c:v>
                </c:pt>
                <c:pt idx="78">
                  <c:v>7798996510.9041338</c:v>
                </c:pt>
                <c:pt idx="79">
                  <c:v>7495702202.1467505</c:v>
                </c:pt>
                <c:pt idx="80">
                  <c:v>7192407893.389369</c:v>
                </c:pt>
                <c:pt idx="81">
                  <c:v>6889113584.6319847</c:v>
                </c:pt>
                <c:pt idx="82">
                  <c:v>6585819275.8746023</c:v>
                </c:pt>
                <c:pt idx="83">
                  <c:v>6282524967.117218</c:v>
                </c:pt>
                <c:pt idx="84">
                  <c:v>5979230658.3598356</c:v>
                </c:pt>
                <c:pt idx="85">
                  <c:v>5675936349.6024532</c:v>
                </c:pt>
                <c:pt idx="86">
                  <c:v>5372642040.8450708</c:v>
                </c:pt>
                <c:pt idx="87">
                  <c:v>5069347732.0876884</c:v>
                </c:pt>
                <c:pt idx="88">
                  <c:v>4766053423.3303032</c:v>
                </c:pt>
                <c:pt idx="89">
                  <c:v>4462759114.5729218</c:v>
                </c:pt>
                <c:pt idx="90">
                  <c:v>4159464805.8155375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004-244D-AEE1-F070C58CF7AD}"/>
            </c:ext>
          </c:extLst>
        </c:ser>
        <c:ser>
          <c:idx val="4"/>
          <c:order val="5"/>
          <c:tx>
            <c:strRef>
              <c:f>Scenarios!$Q$1</c:f>
              <c:strCache>
                <c:ptCount val="1"/>
                <c:pt idx="0">
                  <c:v>E fossile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Scenarios!$Q$2:$Q$92</c:f>
              <c:numCache>
                <c:formatCode>0</c:formatCode>
                <c:ptCount val="91"/>
                <c:pt idx="58">
                  <c:v>13864882686.051792</c:v>
                </c:pt>
                <c:pt idx="59" formatCode="General">
                  <c:v>13496596739.703541</c:v>
                </c:pt>
                <c:pt idx="60" formatCode="General">
                  <c:v>13128310793.355289</c:v>
                </c:pt>
                <c:pt idx="61" formatCode="General">
                  <c:v>12760024847.00704</c:v>
                </c:pt>
                <c:pt idx="62" formatCode="General">
                  <c:v>12391738900.658789</c:v>
                </c:pt>
                <c:pt idx="63" formatCode="General">
                  <c:v>12023452954.310537</c:v>
                </c:pt>
                <c:pt idx="64" formatCode="General">
                  <c:v>11655167007.962288</c:v>
                </c:pt>
                <c:pt idx="65" formatCode="General">
                  <c:v>11286881061.614037</c:v>
                </c:pt>
                <c:pt idx="66" formatCode="General">
                  <c:v>10918595115.265785</c:v>
                </c:pt>
                <c:pt idx="67" formatCode="General">
                  <c:v>10550309168.917536</c:v>
                </c:pt>
                <c:pt idx="68" formatCode="General">
                  <c:v>10182023222.569284</c:v>
                </c:pt>
                <c:pt idx="69" formatCode="General">
                  <c:v>9813737276.2210331</c:v>
                </c:pt>
                <c:pt idx="70" formatCode="General">
                  <c:v>9445451329.8727837</c:v>
                </c:pt>
                <c:pt idx="71" formatCode="General">
                  <c:v>9077165383.5245323</c:v>
                </c:pt>
                <c:pt idx="72" formatCode="General">
                  <c:v>8708879437.176281</c:v>
                </c:pt>
                <c:pt idx="73" formatCode="General">
                  <c:v>8340593490.8280306</c:v>
                </c:pt>
                <c:pt idx="74" formatCode="General">
                  <c:v>7972307544.4797802</c:v>
                </c:pt>
                <c:pt idx="75" formatCode="General">
                  <c:v>7604021598.1315289</c:v>
                </c:pt>
                <c:pt idx="76" formatCode="General">
                  <c:v>7235735651.7832785</c:v>
                </c:pt>
                <c:pt idx="77" formatCode="General">
                  <c:v>6867449705.4350281</c:v>
                </c:pt>
                <c:pt idx="78" formatCode="General">
                  <c:v>6499163759.0867767</c:v>
                </c:pt>
                <c:pt idx="79" formatCode="General">
                  <c:v>6130877812.7385283</c:v>
                </c:pt>
                <c:pt idx="80" formatCode="General">
                  <c:v>5762591866.390276</c:v>
                </c:pt>
                <c:pt idx="81" formatCode="General">
                  <c:v>5394305920.0420246</c:v>
                </c:pt>
                <c:pt idx="82" formatCode="General">
                  <c:v>5026019973.6937742</c:v>
                </c:pt>
                <c:pt idx="83" formatCode="General">
                  <c:v>4657734027.3455238</c:v>
                </c:pt>
                <c:pt idx="84" formatCode="General">
                  <c:v>4289448080.9972744</c:v>
                </c:pt>
                <c:pt idx="85" formatCode="General">
                  <c:v>3921162134.6490221</c:v>
                </c:pt>
                <c:pt idx="86" formatCode="General">
                  <c:v>3552876188.3007717</c:v>
                </c:pt>
                <c:pt idx="87" formatCode="General">
                  <c:v>3184590241.9525208</c:v>
                </c:pt>
                <c:pt idx="88" formatCode="General">
                  <c:v>2816304295.60427</c:v>
                </c:pt>
                <c:pt idx="89" formatCode="General">
                  <c:v>2448018349.256021</c:v>
                </c:pt>
                <c:pt idx="90" formatCode="General">
                  <c:v>2079732402.9077687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0-6542-ACF1-9FB573375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490080"/>
        <c:axId val="43944672"/>
      </c:lineChart>
      <c:catAx>
        <c:axId val="26490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44672"/>
        <c:crosses val="autoZero"/>
        <c:auto val="1"/>
        <c:lblAlgn val="ctr"/>
        <c:lblOffset val="100"/>
        <c:noMultiLvlLbl val="0"/>
      </c:catAx>
      <c:valAx>
        <c:axId val="4394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490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 [Tonnes</a:t>
            </a:r>
            <a:r>
              <a:rPr lang="en-US" baseline="0"/>
              <a:t> CO2]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Scenarios!$S$1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Scenarios!$A$2:$A$92</c:f>
              <c:numCache>
                <c:formatCode>General</c:formatCode>
                <c:ptCount val="9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  <c:pt idx="65">
                  <c:v>2025</c:v>
                </c:pt>
                <c:pt idx="66">
                  <c:v>2026</c:v>
                </c:pt>
                <c:pt idx="67">
                  <c:v>2027</c:v>
                </c:pt>
                <c:pt idx="68">
                  <c:v>2028</c:v>
                </c:pt>
                <c:pt idx="69">
                  <c:v>2029</c:v>
                </c:pt>
                <c:pt idx="70">
                  <c:v>2030</c:v>
                </c:pt>
                <c:pt idx="71">
                  <c:v>2031</c:v>
                </c:pt>
                <c:pt idx="72">
                  <c:v>2032</c:v>
                </c:pt>
                <c:pt idx="73">
                  <c:v>2033</c:v>
                </c:pt>
                <c:pt idx="74">
                  <c:v>2034</c:v>
                </c:pt>
                <c:pt idx="75">
                  <c:v>2035</c:v>
                </c:pt>
                <c:pt idx="76">
                  <c:v>2036</c:v>
                </c:pt>
                <c:pt idx="77">
                  <c:v>2037</c:v>
                </c:pt>
                <c:pt idx="78">
                  <c:v>2038</c:v>
                </c:pt>
                <c:pt idx="79">
                  <c:v>2039</c:v>
                </c:pt>
                <c:pt idx="80">
                  <c:v>2040</c:v>
                </c:pt>
                <c:pt idx="81">
                  <c:v>2041</c:v>
                </c:pt>
                <c:pt idx="82">
                  <c:v>2042</c:v>
                </c:pt>
                <c:pt idx="83">
                  <c:v>2043</c:v>
                </c:pt>
                <c:pt idx="84">
                  <c:v>2044</c:v>
                </c:pt>
                <c:pt idx="85">
                  <c:v>2045</c:v>
                </c:pt>
                <c:pt idx="86">
                  <c:v>2046</c:v>
                </c:pt>
                <c:pt idx="87">
                  <c:v>2047</c:v>
                </c:pt>
                <c:pt idx="88">
                  <c:v>2048</c:v>
                </c:pt>
                <c:pt idx="89">
                  <c:v>2049</c:v>
                </c:pt>
                <c:pt idx="90">
                  <c:v>2050</c:v>
                </c:pt>
              </c:numCache>
            </c:numRef>
          </c:cat>
          <c:val>
            <c:numRef>
              <c:f>Scenarios!$S$2:$S$92</c:f>
              <c:numCache>
                <c:formatCode>0</c:formatCode>
                <c:ptCount val="91"/>
                <c:pt idx="0">
                  <c:v>9344021600</c:v>
                </c:pt>
                <c:pt idx="1">
                  <c:v>9365855200</c:v>
                </c:pt>
                <c:pt idx="2">
                  <c:v>9698232500</c:v>
                </c:pt>
                <c:pt idx="3">
                  <c:v>10247496800</c:v>
                </c:pt>
                <c:pt idx="4">
                  <c:v>10780607400</c:v>
                </c:pt>
                <c:pt idx="5">
                  <c:v>11281375900</c:v>
                </c:pt>
                <c:pt idx="6">
                  <c:v>11805979600</c:v>
                </c:pt>
                <c:pt idx="7">
                  <c:v>12183842800</c:v>
                </c:pt>
                <c:pt idx="8">
                  <c:v>12848827700</c:v>
                </c:pt>
                <c:pt idx="9">
                  <c:v>13704617100</c:v>
                </c:pt>
                <c:pt idx="10">
                  <c:v>14839659400</c:v>
                </c:pt>
                <c:pt idx="11">
                  <c:v>15439069900</c:v>
                </c:pt>
                <c:pt idx="12">
                  <c:v>16156698200</c:v>
                </c:pt>
                <c:pt idx="13">
                  <c:v>17015253200</c:v>
                </c:pt>
                <c:pt idx="14">
                  <c:v>16941685300.000002</c:v>
                </c:pt>
                <c:pt idx="15">
                  <c:v>16920206500</c:v>
                </c:pt>
                <c:pt idx="16">
                  <c:v>17817877900</c:v>
                </c:pt>
                <c:pt idx="17">
                  <c:v>18307063000</c:v>
                </c:pt>
                <c:pt idx="18">
                  <c:v>18977766100</c:v>
                </c:pt>
                <c:pt idx="19">
                  <c:v>19483848800</c:v>
                </c:pt>
                <c:pt idx="20">
                  <c:v>19390715300</c:v>
                </c:pt>
                <c:pt idx="21">
                  <c:v>18864182800</c:v>
                </c:pt>
                <c:pt idx="22">
                  <c:v>18724147000</c:v>
                </c:pt>
                <c:pt idx="23">
                  <c:v>18901653500</c:v>
                </c:pt>
                <c:pt idx="24">
                  <c:v>19451677800</c:v>
                </c:pt>
                <c:pt idx="25">
                  <c:v>20144611100</c:v>
                </c:pt>
                <c:pt idx="26">
                  <c:v>20431442500</c:v>
                </c:pt>
                <c:pt idx="27">
                  <c:v>21093834300</c:v>
                </c:pt>
                <c:pt idx="28">
                  <c:v>21900709500</c:v>
                </c:pt>
                <c:pt idx="29">
                  <c:v>22230684200</c:v>
                </c:pt>
                <c:pt idx="30">
                  <c:v>22717539900</c:v>
                </c:pt>
                <c:pt idx="31">
                  <c:v>23190953100</c:v>
                </c:pt>
                <c:pt idx="32">
                  <c:v>22466425400</c:v>
                </c:pt>
                <c:pt idx="33">
                  <c:v>22716350600</c:v>
                </c:pt>
                <c:pt idx="34">
                  <c:v>22877819300</c:v>
                </c:pt>
                <c:pt idx="35">
                  <c:v>23371562700</c:v>
                </c:pt>
                <c:pt idx="36">
                  <c:v>24099556400</c:v>
                </c:pt>
                <c:pt idx="37">
                  <c:v>24236893100</c:v>
                </c:pt>
                <c:pt idx="38">
                  <c:v>24149835800</c:v>
                </c:pt>
                <c:pt idx="39">
                  <c:v>24456519100</c:v>
                </c:pt>
                <c:pt idx="40">
                  <c:v>25154359600</c:v>
                </c:pt>
                <c:pt idx="41">
                  <c:v>25364482300</c:v>
                </c:pt>
                <c:pt idx="42">
                  <c:v>25919413900</c:v>
                </c:pt>
                <c:pt idx="43">
                  <c:v>27167961800</c:v>
                </c:pt>
                <c:pt idx="44">
                  <c:v>28444357600</c:v>
                </c:pt>
                <c:pt idx="45">
                  <c:v>29401099800</c:v>
                </c:pt>
                <c:pt idx="46">
                  <c:v>30375676800</c:v>
                </c:pt>
                <c:pt idx="47">
                  <c:v>31282141500</c:v>
                </c:pt>
                <c:pt idx="48">
                  <c:v>31994397900</c:v>
                </c:pt>
                <c:pt idx="49">
                  <c:v>31532266800</c:v>
                </c:pt>
                <c:pt idx="50">
                  <c:v>33151189899.999996</c:v>
                </c:pt>
                <c:pt idx="51">
                  <c:v>34271539700</c:v>
                </c:pt>
                <c:pt idx="52">
                  <c:v>34793089700</c:v>
                </c:pt>
                <c:pt idx="53">
                  <c:v>34959427200</c:v>
                </c:pt>
                <c:pt idx="54">
                  <c:v>35224837800</c:v>
                </c:pt>
                <c:pt idx="55">
                  <c:v>35238640900</c:v>
                </c:pt>
                <c:pt idx="56">
                  <c:v>35379683800</c:v>
                </c:pt>
                <c:pt idx="57">
                  <c:v>35810497600</c:v>
                </c:pt>
                <c:pt idx="58">
                  <c:v>36572754200</c:v>
                </c:pt>
                <c:pt idx="59" formatCode="General">
                  <c:v>35601290416.5625</c:v>
                </c:pt>
                <c:pt idx="60" formatCode="General">
                  <c:v>34629826633.125</c:v>
                </c:pt>
                <c:pt idx="61" formatCode="General">
                  <c:v>33658362849.6875</c:v>
                </c:pt>
                <c:pt idx="62" formatCode="General">
                  <c:v>32686899066.25</c:v>
                </c:pt>
                <c:pt idx="63" formatCode="General">
                  <c:v>31715435282.8125</c:v>
                </c:pt>
                <c:pt idx="64" formatCode="General">
                  <c:v>30743971499.375</c:v>
                </c:pt>
                <c:pt idx="65" formatCode="General">
                  <c:v>29772507715.9375</c:v>
                </c:pt>
                <c:pt idx="66" formatCode="General">
                  <c:v>28801043932.5</c:v>
                </c:pt>
                <c:pt idx="67" formatCode="General">
                  <c:v>27829580149.0625</c:v>
                </c:pt>
                <c:pt idx="68" formatCode="General">
                  <c:v>26858116365.625</c:v>
                </c:pt>
                <c:pt idx="69" formatCode="General">
                  <c:v>25886652582.1875</c:v>
                </c:pt>
                <c:pt idx="70" formatCode="General">
                  <c:v>24915188798.75</c:v>
                </c:pt>
                <c:pt idx="71" formatCode="General">
                  <c:v>23943725015.3125</c:v>
                </c:pt>
                <c:pt idx="72" formatCode="General">
                  <c:v>22972261231.875</c:v>
                </c:pt>
                <c:pt idx="73" formatCode="General">
                  <c:v>22000797448.4375</c:v>
                </c:pt>
                <c:pt idx="74" formatCode="General">
                  <c:v>21029333665</c:v>
                </c:pt>
                <c:pt idx="75" formatCode="General">
                  <c:v>20057869881.5625</c:v>
                </c:pt>
                <c:pt idx="76" formatCode="General">
                  <c:v>19086406098.125</c:v>
                </c:pt>
                <c:pt idx="77" formatCode="General">
                  <c:v>18114942314.6875</c:v>
                </c:pt>
                <c:pt idx="78" formatCode="General">
                  <c:v>17143478531.25</c:v>
                </c:pt>
                <c:pt idx="79" formatCode="General">
                  <c:v>16172014747.812504</c:v>
                </c:pt>
                <c:pt idx="80" formatCode="General">
                  <c:v>15200550964.375</c:v>
                </c:pt>
                <c:pt idx="81" formatCode="General">
                  <c:v>14229087180.9375</c:v>
                </c:pt>
                <c:pt idx="82" formatCode="General">
                  <c:v>13257623397.5</c:v>
                </c:pt>
                <c:pt idx="83" formatCode="General">
                  <c:v>12286159614.0625</c:v>
                </c:pt>
                <c:pt idx="84" formatCode="General">
                  <c:v>11314695830.625004</c:v>
                </c:pt>
                <c:pt idx="85" formatCode="General">
                  <c:v>10343232047.1875</c:v>
                </c:pt>
                <c:pt idx="86" formatCode="General">
                  <c:v>9371768263.75</c:v>
                </c:pt>
                <c:pt idx="87" formatCode="General">
                  <c:v>8400304480.3125</c:v>
                </c:pt>
                <c:pt idx="88" formatCode="General">
                  <c:v>7428840696.875</c:v>
                </c:pt>
                <c:pt idx="89" formatCode="General">
                  <c:v>6457376913.4375038</c:v>
                </c:pt>
                <c:pt idx="90" formatCode="General">
                  <c:v>5485913130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E2-F64C-8534-BD46D93D07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490080"/>
        <c:axId val="43944672"/>
      </c:lineChart>
      <c:catAx>
        <c:axId val="26490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44672"/>
        <c:crosses val="autoZero"/>
        <c:auto val="1"/>
        <c:lblAlgn val="ctr"/>
        <c:lblOffset val="100"/>
        <c:noMultiLvlLbl val="0"/>
      </c:catAx>
      <c:valAx>
        <c:axId val="4394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490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 [Dollars per Capita]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Scenarios!$U$1</c:f>
              <c:strCache>
                <c:ptCount val="1"/>
                <c:pt idx="0">
                  <c:v>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Scenarios!$A$2:$A$92</c:f>
              <c:numCache>
                <c:formatCode>General</c:formatCode>
                <c:ptCount val="9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  <c:pt idx="65">
                  <c:v>2025</c:v>
                </c:pt>
                <c:pt idx="66">
                  <c:v>2026</c:v>
                </c:pt>
                <c:pt idx="67">
                  <c:v>2027</c:v>
                </c:pt>
                <c:pt idx="68">
                  <c:v>2028</c:v>
                </c:pt>
                <c:pt idx="69">
                  <c:v>2029</c:v>
                </c:pt>
                <c:pt idx="70">
                  <c:v>2030</c:v>
                </c:pt>
                <c:pt idx="71">
                  <c:v>2031</c:v>
                </c:pt>
                <c:pt idx="72">
                  <c:v>2032</c:v>
                </c:pt>
                <c:pt idx="73">
                  <c:v>2033</c:v>
                </c:pt>
                <c:pt idx="74">
                  <c:v>2034</c:v>
                </c:pt>
                <c:pt idx="75">
                  <c:v>2035</c:v>
                </c:pt>
                <c:pt idx="76">
                  <c:v>2036</c:v>
                </c:pt>
                <c:pt idx="77">
                  <c:v>2037</c:v>
                </c:pt>
                <c:pt idx="78">
                  <c:v>2038</c:v>
                </c:pt>
                <c:pt idx="79">
                  <c:v>2039</c:v>
                </c:pt>
                <c:pt idx="80">
                  <c:v>2040</c:v>
                </c:pt>
                <c:pt idx="81">
                  <c:v>2041</c:v>
                </c:pt>
                <c:pt idx="82">
                  <c:v>2042</c:v>
                </c:pt>
                <c:pt idx="83">
                  <c:v>2043</c:v>
                </c:pt>
                <c:pt idx="84">
                  <c:v>2044</c:v>
                </c:pt>
                <c:pt idx="85">
                  <c:v>2045</c:v>
                </c:pt>
                <c:pt idx="86">
                  <c:v>2046</c:v>
                </c:pt>
                <c:pt idx="87">
                  <c:v>2047</c:v>
                </c:pt>
                <c:pt idx="88">
                  <c:v>2048</c:v>
                </c:pt>
                <c:pt idx="89">
                  <c:v>2049</c:v>
                </c:pt>
                <c:pt idx="90">
                  <c:v>2050</c:v>
                </c:pt>
              </c:numCache>
            </c:numRef>
          </c:cat>
          <c:val>
            <c:numRef>
              <c:f>Scenarios!$U$2:$U$92</c:f>
              <c:numCache>
                <c:formatCode>0</c:formatCode>
                <c:ptCount val="91"/>
                <c:pt idx="0">
                  <c:v>3742.7633681638686</c:v>
                </c:pt>
                <c:pt idx="1">
                  <c:v>3831.8829085854636</c:v>
                </c:pt>
                <c:pt idx="2">
                  <c:v>3969.5019215831453</c:v>
                </c:pt>
                <c:pt idx="3">
                  <c:v>4103.1076524446216</c:v>
                </c:pt>
                <c:pt idx="4">
                  <c:v>4294.3957146187249</c:v>
                </c:pt>
                <c:pt idx="5">
                  <c:v>4442.4041611963003</c:v>
                </c:pt>
                <c:pt idx="6">
                  <c:v>4604.488149911198</c:v>
                </c:pt>
                <c:pt idx="7">
                  <c:v>4713.1055580250995</c:v>
                </c:pt>
                <c:pt idx="8">
                  <c:v>4907.991250174553</c:v>
                </c:pt>
                <c:pt idx="9">
                  <c:v>5101.7762083845373</c:v>
                </c:pt>
                <c:pt idx="10">
                  <c:v>5175.4618477184422</c:v>
                </c:pt>
                <c:pt idx="11">
                  <c:v>5292.4900475023014</c:v>
                </c:pt>
                <c:pt idx="12">
                  <c:v>5485.2895152170559</c:v>
                </c:pt>
                <c:pt idx="13">
                  <c:v>5728.8984167694443</c:v>
                </c:pt>
                <c:pt idx="14">
                  <c:v>5732.3424880268476</c:v>
                </c:pt>
                <c:pt idx="15">
                  <c:v>5659.9142978925292</c:v>
                </c:pt>
                <c:pt idx="16">
                  <c:v>5850.5010278531327</c:v>
                </c:pt>
                <c:pt idx="17">
                  <c:v>5973.1017714250756</c:v>
                </c:pt>
                <c:pt idx="18">
                  <c:v>6097.2607633445568</c:v>
                </c:pt>
                <c:pt idx="19">
                  <c:v>6238.6151472599613</c:v>
                </c:pt>
                <c:pt idx="20">
                  <c:v>6246.8953110920238</c:v>
                </c:pt>
                <c:pt idx="21">
                  <c:v>6256.167563358078</c:v>
                </c:pt>
                <c:pt idx="22">
                  <c:v>6173.7650931574399</c:v>
                </c:pt>
                <c:pt idx="23">
                  <c:v>6212.1152061843241</c:v>
                </c:pt>
                <c:pt idx="24">
                  <c:v>6377.4176834814689</c:v>
                </c:pt>
                <c:pt idx="25">
                  <c:v>6496.2361830764185</c:v>
                </c:pt>
                <c:pt idx="26">
                  <c:v>6595.473207150917</c:v>
                </c:pt>
                <c:pt idx="27">
                  <c:v>6715.16913548088</c:v>
                </c:pt>
                <c:pt idx="28">
                  <c:v>6898.3934119449668</c:v>
                </c:pt>
                <c:pt idx="29">
                  <c:v>7026.4910710140384</c:v>
                </c:pt>
                <c:pt idx="30">
                  <c:v>7109.6638263969398</c:v>
                </c:pt>
                <c:pt idx="31">
                  <c:v>7098.7702518106053</c:v>
                </c:pt>
                <c:pt idx="32">
                  <c:v>7112.7572060642342</c:v>
                </c:pt>
                <c:pt idx="33">
                  <c:v>7113.7156588876969</c:v>
                </c:pt>
                <c:pt idx="34">
                  <c:v>7220.7897595509785</c:v>
                </c:pt>
                <c:pt idx="35">
                  <c:v>7335.3056635988323</c:v>
                </c:pt>
                <c:pt idx="36">
                  <c:v>7478.1174175659153</c:v>
                </c:pt>
                <c:pt idx="37">
                  <c:v>7648.2554844918441</c:v>
                </c:pt>
                <c:pt idx="38">
                  <c:v>7739.0311623587877</c:v>
                </c:pt>
                <c:pt idx="39">
                  <c:v>7885.3600255647325</c:v>
                </c:pt>
                <c:pt idx="40">
                  <c:v>8124.8331678217055</c:v>
                </c:pt>
                <c:pt idx="41">
                  <c:v>8177.8850696171166</c:v>
                </c:pt>
                <c:pt idx="42">
                  <c:v>8250.9224614836203</c:v>
                </c:pt>
                <c:pt idx="43">
                  <c:v>8389.173448677846</c:v>
                </c:pt>
                <c:pt idx="44">
                  <c:v>8650.1343561255035</c:v>
                </c:pt>
                <c:pt idx="45">
                  <c:v>8877.8309201952652</c:v>
                </c:pt>
                <c:pt idx="46">
                  <c:v>9152.4583257364156</c:v>
                </c:pt>
                <c:pt idx="47">
                  <c:v>9430.416451655974</c:v>
                </c:pt>
                <c:pt idx="48">
                  <c:v>9487.3060780250307</c:v>
                </c:pt>
                <c:pt idx="49">
                  <c:v>9214.4494437781977</c:v>
                </c:pt>
                <c:pt idx="50">
                  <c:v>9494.4506864232735</c:v>
                </c:pt>
                <c:pt idx="51">
                  <c:v>9674.5791888174135</c:v>
                </c:pt>
                <c:pt idx="52">
                  <c:v>9799.3954016858806</c:v>
                </c:pt>
                <c:pt idx="53">
                  <c:v>9941.266196535651</c:v>
                </c:pt>
                <c:pt idx="54">
                  <c:v>10104.218054810251</c:v>
                </c:pt>
                <c:pt idx="55">
                  <c:v>10268.786570208309</c:v>
                </c:pt>
                <c:pt idx="56">
                  <c:v>10404.856868464783</c:v>
                </c:pt>
                <c:pt idx="57">
                  <c:v>10609.161042867763</c:v>
                </c:pt>
                <c:pt idx="58">
                  <c:v>10805.483264221431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32-394C-A19C-AFB269F9B7A9}"/>
            </c:ext>
          </c:extLst>
        </c:ser>
        <c:ser>
          <c:idx val="1"/>
          <c:order val="1"/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Scenarios!$V$2:$V$92</c:f>
              <c:numCache>
                <c:formatCode>General</c:formatCode>
                <c:ptCount val="91"/>
                <c:pt idx="58" formatCode="0">
                  <c:v>10805.483264221431</c:v>
                </c:pt>
                <c:pt idx="59" formatCode="0">
                  <c:v>10903.886244184718</c:v>
                </c:pt>
                <c:pt idx="60" formatCode="0">
                  <c:v>11005.917976226032</c:v>
                </c:pt>
                <c:pt idx="61" formatCode="0">
                  <c:v>11111.755497048091</c:v>
                </c:pt>
                <c:pt idx="62" formatCode="0">
                  <c:v>11221.438243791097</c:v>
                </c:pt>
                <c:pt idx="63" formatCode="0">
                  <c:v>11334.928603598153</c:v>
                </c:pt>
                <c:pt idx="64" formatCode="0">
                  <c:v>11452.115146450946</c:v>
                </c:pt>
                <c:pt idx="65" formatCode="0">
                  <c:v>11572.926694406589</c:v>
                </c:pt>
                <c:pt idx="66" formatCode="0">
                  <c:v>11697.42298926359</c:v>
                </c:pt>
                <c:pt idx="67" formatCode="0">
                  <c:v>11825.701603052807</c:v>
                </c:pt>
                <c:pt idx="68" formatCode="0">
                  <c:v>11957.77090070572</c:v>
                </c:pt>
                <c:pt idx="69" formatCode="0">
                  <c:v>12093.630386667217</c:v>
                </c:pt>
                <c:pt idx="70" formatCode="0">
                  <c:v>12233.2998454024</c:v>
                </c:pt>
                <c:pt idx="71" formatCode="0">
                  <c:v>12376.816928588696</c:v>
                </c:pt>
                <c:pt idx="72" formatCode="0">
                  <c:v>12524.258564149148</c:v>
                </c:pt>
                <c:pt idx="73" formatCode="0">
                  <c:v>12675.734011762348</c:v>
                </c:pt>
                <c:pt idx="74" formatCode="0">
                  <c:v>12831.377661511193</c:v>
                </c:pt>
                <c:pt idx="75" formatCode="0">
                  <c:v>12991.310303270377</c:v>
                </c:pt>
                <c:pt idx="76" formatCode="0">
                  <c:v>13155.624852076324</c:v>
                </c:pt>
                <c:pt idx="77" formatCode="0">
                  <c:v>13324.388436906071</c:v>
                </c:pt>
                <c:pt idx="78" formatCode="0">
                  <c:v>13497.668171061512</c:v>
                </c:pt>
                <c:pt idx="79" formatCode="0">
                  <c:v>13675.521940526272</c:v>
                </c:pt>
                <c:pt idx="80" formatCode="0">
                  <c:v>13858.020491783616</c:v>
                </c:pt>
                <c:pt idx="81" formatCode="0">
                  <c:v>14045.252385661961</c:v>
                </c:pt>
                <c:pt idx="82" formatCode="0">
                  <c:v>14237.325231137731</c:v>
                </c:pt>
                <c:pt idx="83" formatCode="0">
                  <c:v>14434.354549061582</c:v>
                </c:pt>
                <c:pt idx="84" formatCode="0">
                  <c:v>14636.465299312122</c:v>
                </c:pt>
                <c:pt idx="85" formatCode="0">
                  <c:v>14843.78075695072</c:v>
                </c:pt>
                <c:pt idx="86" formatCode="0">
                  <c:v>15056.414602272995</c:v>
                </c:pt>
                <c:pt idx="87" formatCode="0">
                  <c:v>15274.476229544467</c:v>
                </c:pt>
                <c:pt idx="88" formatCode="0">
                  <c:v>15498.08453343972</c:v>
                </c:pt>
                <c:pt idx="89" formatCode="0">
                  <c:v>15727.35967467234</c:v>
                </c:pt>
                <c:pt idx="90" formatCode="0">
                  <c:v>15962.424721773876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32-394C-A19C-AFB269F9B7A9}"/>
            </c:ext>
          </c:extLst>
        </c:ser>
        <c:ser>
          <c:idx val="2"/>
          <c:order val="2"/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Scenarios!$W$2:$W$92</c:f>
              <c:numCache>
                <c:formatCode>General</c:formatCode>
                <c:ptCount val="91"/>
                <c:pt idx="58" formatCode="0">
                  <c:v>10805.483264221431</c:v>
                </c:pt>
                <c:pt idx="59" formatCode="0">
                  <c:v>10690.084553122271</c:v>
                </c:pt>
                <c:pt idx="60" formatCode="0">
                  <c:v>10578.544767614409</c:v>
                </c:pt>
                <c:pt idx="61" formatCode="0">
                  <c:v>10470.855380894311</c:v>
                </c:pt>
                <c:pt idx="62" formatCode="0">
                  <c:v>10366.874394965404</c:v>
                </c:pt>
                <c:pt idx="63" formatCode="0">
                  <c:v>10266.394063501231</c:v>
                </c:pt>
                <c:pt idx="64" formatCode="0">
                  <c:v>10169.150515549471</c:v>
                </c:pt>
                <c:pt idx="65" formatCode="0">
                  <c:v>10074.92913016833</c:v>
                </c:pt>
                <c:pt idx="66" formatCode="0">
                  <c:v>9983.6378890743235</c:v>
                </c:pt>
                <c:pt idx="67" formatCode="0">
                  <c:v>9895.2180889931715</c:v>
                </c:pt>
                <c:pt idx="68" formatCode="0">
                  <c:v>9809.5370286905381</c:v>
                </c:pt>
                <c:pt idx="69" formatCode="0">
                  <c:v>9726.4599284519263</c:v>
                </c:pt>
                <c:pt idx="70" formatCode="0">
                  <c:v>9645.873442943921</c:v>
                </c:pt>
                <c:pt idx="71" formatCode="0">
                  <c:v>9567.6820427604907</c:v>
                </c:pt>
                <c:pt idx="72" formatCode="0">
                  <c:v>9491.8227672546273</c:v>
                </c:pt>
                <c:pt idx="73" formatCode="0">
                  <c:v>9418.2570841558863</c:v>
                </c:pt>
                <c:pt idx="74" formatCode="0">
                  <c:v>9346.9633417141686</c:v>
                </c:pt>
                <c:pt idx="75" formatCode="0">
                  <c:v>9277.9074559606906</c:v>
                </c:pt>
                <c:pt idx="76" formatCode="0">
                  <c:v>9211.0340737119768</c:v>
                </c:pt>
                <c:pt idx="77" formatCode="0">
                  <c:v>9146.2700782189513</c:v>
                </c:pt>
                <c:pt idx="78" formatCode="0">
                  <c:v>9083.5437429294616</c:v>
                </c:pt>
                <c:pt idx="79" formatCode="0">
                  <c:v>9022.7786581024066</c:v>
                </c:pt>
                <c:pt idx="80" formatCode="0">
                  <c:v>8963.9086164882719</c:v>
                </c:pt>
                <c:pt idx="81" formatCode="0">
                  <c:v>8906.879915924168</c:v>
                </c:pt>
                <c:pt idx="82" formatCode="0">
                  <c:v>8851.6510269722039</c:v>
                </c:pt>
                <c:pt idx="83" formatCode="0">
                  <c:v>8798.1846938033286</c:v>
                </c:pt>
                <c:pt idx="84" formatCode="0">
                  <c:v>8746.4484660261405</c:v>
                </c:pt>
                <c:pt idx="85" formatCode="0">
                  <c:v>8696.4077342513319</c:v>
                </c:pt>
                <c:pt idx="86" formatCode="0">
                  <c:v>8648.0214053777836</c:v>
                </c:pt>
                <c:pt idx="87" formatCode="0">
                  <c:v>8601.2455441620859</c:v>
                </c:pt>
                <c:pt idx="88" formatCode="0">
                  <c:v>8556.0413058618851</c:v>
                </c:pt>
                <c:pt idx="89" formatCode="0">
                  <c:v>8512.3700361795818</c:v>
                </c:pt>
                <c:pt idx="90" formatCode="0">
                  <c:v>8470.1941622689556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32-394C-A19C-AFB269F9B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490080"/>
        <c:axId val="43944672"/>
      </c:lineChart>
      <c:catAx>
        <c:axId val="26490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44672"/>
        <c:crosses val="autoZero"/>
        <c:auto val="1"/>
        <c:lblAlgn val="ctr"/>
        <c:lblOffset val="100"/>
        <c:noMultiLvlLbl val="0"/>
      </c:catAx>
      <c:valAx>
        <c:axId val="4394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490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 [kg Oil Equivalent Energy</a:t>
            </a:r>
            <a:r>
              <a:rPr lang="en-US" baseline="0"/>
              <a:t> per Dollar]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6"/>
          <c:order val="0"/>
          <c:tx>
            <c:strRef>
              <c:f>Scenarios!$Y$1</c:f>
              <c:strCache>
                <c:ptCount val="1"/>
                <c:pt idx="0">
                  <c:v>e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Scenarios!$A$2:$A$92</c:f>
              <c:numCache>
                <c:formatCode>General</c:formatCode>
                <c:ptCount val="9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  <c:pt idx="65">
                  <c:v>2025</c:v>
                </c:pt>
                <c:pt idx="66">
                  <c:v>2026</c:v>
                </c:pt>
                <c:pt idx="67">
                  <c:v>2027</c:v>
                </c:pt>
                <c:pt idx="68">
                  <c:v>2028</c:v>
                </c:pt>
                <c:pt idx="69">
                  <c:v>2029</c:v>
                </c:pt>
                <c:pt idx="70">
                  <c:v>2030</c:v>
                </c:pt>
                <c:pt idx="71">
                  <c:v>2031</c:v>
                </c:pt>
                <c:pt idx="72">
                  <c:v>2032</c:v>
                </c:pt>
                <c:pt idx="73">
                  <c:v>2033</c:v>
                </c:pt>
                <c:pt idx="74">
                  <c:v>2034</c:v>
                </c:pt>
                <c:pt idx="75">
                  <c:v>2035</c:v>
                </c:pt>
                <c:pt idx="76">
                  <c:v>2036</c:v>
                </c:pt>
                <c:pt idx="77">
                  <c:v>2037</c:v>
                </c:pt>
                <c:pt idx="78">
                  <c:v>2038</c:v>
                </c:pt>
                <c:pt idx="79">
                  <c:v>2039</c:v>
                </c:pt>
                <c:pt idx="80">
                  <c:v>2040</c:v>
                </c:pt>
                <c:pt idx="81">
                  <c:v>2041</c:v>
                </c:pt>
                <c:pt idx="82">
                  <c:v>2042</c:v>
                </c:pt>
                <c:pt idx="83">
                  <c:v>2043</c:v>
                </c:pt>
                <c:pt idx="84">
                  <c:v>2044</c:v>
                </c:pt>
                <c:pt idx="85">
                  <c:v>2045</c:v>
                </c:pt>
                <c:pt idx="86">
                  <c:v>2046</c:v>
                </c:pt>
                <c:pt idx="87">
                  <c:v>2047</c:v>
                </c:pt>
                <c:pt idx="88">
                  <c:v>2048</c:v>
                </c:pt>
                <c:pt idx="89">
                  <c:v>2049</c:v>
                </c:pt>
                <c:pt idx="90">
                  <c:v>2050</c:v>
                </c:pt>
              </c:numCache>
            </c:numRef>
          </c:cat>
          <c:val>
            <c:numRef>
              <c:f>Scenarios!$Y$2:$Y$92</c:f>
              <c:numCache>
                <c:formatCode>General</c:formatCode>
                <c:ptCount val="91"/>
                <c:pt idx="5" formatCode="0.000">
                  <c:v>0.24962479549347855</c:v>
                </c:pt>
                <c:pt idx="6" formatCode="0.000">
                  <c:v>0.24881236255960984</c:v>
                </c:pt>
                <c:pt idx="7" formatCode="0.000">
                  <c:v>0.24714461965205198</c:v>
                </c:pt>
                <c:pt idx="8" formatCode="0.000">
                  <c:v>0.24656863030049031</c:v>
                </c:pt>
                <c:pt idx="9" formatCode="0.000">
                  <c:v>0.24820026774206802</c:v>
                </c:pt>
                <c:pt idx="10" formatCode="0.000">
                  <c:v>0.25460775876185288</c:v>
                </c:pt>
                <c:pt idx="11" formatCode="0.000">
                  <c:v>0.254257058253956</c:v>
                </c:pt>
                <c:pt idx="12" formatCode="0.000">
                  <c:v>0.25344196192993895</c:v>
                </c:pt>
                <c:pt idx="13" formatCode="0.000">
                  <c:v>0.25165658329611679</c:v>
                </c:pt>
                <c:pt idx="14" formatCode="0.000">
                  <c:v>0.24791532632530486</c:v>
                </c:pt>
                <c:pt idx="15" formatCode="0.000">
                  <c:v>0.2477126289404038</c:v>
                </c:pt>
                <c:pt idx="16" formatCode="0.000">
                  <c:v>0.24810986419248163</c:v>
                </c:pt>
                <c:pt idx="17" formatCode="0.000">
                  <c:v>0.24720157645002705</c:v>
                </c:pt>
                <c:pt idx="18" formatCode="0.000">
                  <c:v>0.24612075579278442</c:v>
                </c:pt>
                <c:pt idx="19" formatCode="0.000">
                  <c:v>0.24458752743095383</c:v>
                </c:pt>
                <c:pt idx="20" formatCode="0.000">
                  <c:v>0.23827078887773021</c:v>
                </c:pt>
                <c:pt idx="21" formatCode="0.000">
                  <c:v>0.23246678670297188</c:v>
                </c:pt>
                <c:pt idx="22" formatCode="0.000">
                  <c:v>0.23048821564815547</c:v>
                </c:pt>
                <c:pt idx="23" formatCode="0.000">
                  <c:v>0.22862200077981826</c:v>
                </c:pt>
                <c:pt idx="24" formatCode="0.000">
                  <c:v>0.22910175024138973</c:v>
                </c:pt>
                <c:pt idx="25" formatCode="0.000">
                  <c:v>0.22652135190661846</c:v>
                </c:pt>
                <c:pt idx="26" formatCode="0.000">
                  <c:v>0.22390085514157143</c:v>
                </c:pt>
                <c:pt idx="27" formatCode="0.000">
                  <c:v>0.22345051022427403</c:v>
                </c:pt>
                <c:pt idx="28" formatCode="0.000">
                  <c:v>0.22165456198201652</c:v>
                </c:pt>
                <c:pt idx="29" formatCode="0.000">
                  <c:v>0.21801766395123268</c:v>
                </c:pt>
                <c:pt idx="30" formatCode="0.000">
                  <c:v>0.21427196002887358</c:v>
                </c:pt>
                <c:pt idx="31" formatCode="0.000">
                  <c:v>0.21252605476249348</c:v>
                </c:pt>
                <c:pt idx="32" formatCode="0.000">
                  <c:v>0.21026199929563408</c:v>
                </c:pt>
                <c:pt idx="33" formatCode="0.000">
                  <c:v>0.2086924290282787</c:v>
                </c:pt>
                <c:pt idx="34" formatCode="0.000">
                  <c:v>0.20531118868571335</c:v>
                </c:pt>
                <c:pt idx="35" formatCode="0.000">
                  <c:v>0.20329214920026259</c:v>
                </c:pt>
                <c:pt idx="36" formatCode="0.000">
                  <c:v>0.20251376753552205</c:v>
                </c:pt>
                <c:pt idx="37" formatCode="0.000">
                  <c:v>0.19733503427608548</c:v>
                </c:pt>
                <c:pt idx="38" formatCode="0.000">
                  <c:v>0.19357406699004831</c:v>
                </c:pt>
                <c:pt idx="39" formatCode="0.000">
                  <c:v>0.19089975885246341</c:v>
                </c:pt>
                <c:pt idx="40" formatCode="0.000">
                  <c:v>0.18745945344969128</c:v>
                </c:pt>
                <c:pt idx="41" formatCode="0.000">
                  <c:v>0.1859477258981416</c:v>
                </c:pt>
                <c:pt idx="42" formatCode="0.000">
                  <c:v>0.18610370127914524</c:v>
                </c:pt>
                <c:pt idx="43" formatCode="0.000">
                  <c:v>0.18739071019825865</c:v>
                </c:pt>
                <c:pt idx="44" formatCode="0.000">
                  <c:v>0.18830135797665673</c:v>
                </c:pt>
                <c:pt idx="45" formatCode="0.000">
                  <c:v>0.18747113723941833</c:v>
                </c:pt>
                <c:pt idx="46" formatCode="0.000">
                  <c:v>0.184848522550802</c:v>
                </c:pt>
                <c:pt idx="47" formatCode="0.000">
                  <c:v>0.18282662816780262</c:v>
                </c:pt>
                <c:pt idx="48" formatCode="0.000">
                  <c:v>0.18172757166203413</c:v>
                </c:pt>
                <c:pt idx="49" formatCode="0.000">
                  <c:v>0.18222850107221147</c:v>
                </c:pt>
                <c:pt idx="50" formatCode="0.000">
                  <c:v>0.18319025071659434</c:v>
                </c:pt>
                <c:pt idx="51" formatCode="0.000">
                  <c:v>0.18208452171302575</c:v>
                </c:pt>
                <c:pt idx="52" formatCode="0.000">
                  <c:v>0.18009033374682901</c:v>
                </c:pt>
                <c:pt idx="53" formatCode="0.000">
                  <c:v>0.17883666810386128</c:v>
                </c:pt>
                <c:pt idx="54" formatCode="0.000">
                  <c:v>0.17554205374785464</c:v>
                </c:pt>
                <c:pt idx="55" formatCode="0.000">
                  <c:v>0.17214711903674029</c:v>
                </c:pt>
                <c:pt idx="56" formatCode="0.000">
                  <c:v>0.17033517699783257</c:v>
                </c:pt>
                <c:pt idx="57" formatCode="0.000">
                  <c:v>0.16827172120857603</c:v>
                </c:pt>
                <c:pt idx="58" formatCode="0.000">
                  <c:v>0.16814554503307927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F-434B-CD48-8795-55568D9629FF}"/>
            </c:ext>
          </c:extLst>
        </c:ser>
        <c:ser>
          <c:idx val="17"/>
          <c:order val="1"/>
          <c:tx>
            <c:strRef>
              <c:f>Scenarios!$Y$1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Scenarios!$A$2:$A$92</c:f>
              <c:numCache>
                <c:formatCode>General</c:formatCode>
                <c:ptCount val="9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  <c:pt idx="65">
                  <c:v>2025</c:v>
                </c:pt>
                <c:pt idx="66">
                  <c:v>2026</c:v>
                </c:pt>
                <c:pt idx="67">
                  <c:v>2027</c:v>
                </c:pt>
                <c:pt idx="68">
                  <c:v>2028</c:v>
                </c:pt>
                <c:pt idx="69">
                  <c:v>2029</c:v>
                </c:pt>
                <c:pt idx="70">
                  <c:v>2030</c:v>
                </c:pt>
                <c:pt idx="71">
                  <c:v>2031</c:v>
                </c:pt>
                <c:pt idx="72">
                  <c:v>2032</c:v>
                </c:pt>
                <c:pt idx="73">
                  <c:v>2033</c:v>
                </c:pt>
                <c:pt idx="74">
                  <c:v>2034</c:v>
                </c:pt>
                <c:pt idx="75">
                  <c:v>2035</c:v>
                </c:pt>
                <c:pt idx="76">
                  <c:v>2036</c:v>
                </c:pt>
                <c:pt idx="77">
                  <c:v>2037</c:v>
                </c:pt>
                <c:pt idx="78">
                  <c:v>2038</c:v>
                </c:pt>
                <c:pt idx="79">
                  <c:v>2039</c:v>
                </c:pt>
                <c:pt idx="80">
                  <c:v>2040</c:v>
                </c:pt>
                <c:pt idx="81">
                  <c:v>2041</c:v>
                </c:pt>
                <c:pt idx="82">
                  <c:v>2042</c:v>
                </c:pt>
                <c:pt idx="83">
                  <c:v>2043</c:v>
                </c:pt>
                <c:pt idx="84">
                  <c:v>2044</c:v>
                </c:pt>
                <c:pt idx="85">
                  <c:v>2045</c:v>
                </c:pt>
                <c:pt idx="86">
                  <c:v>2046</c:v>
                </c:pt>
                <c:pt idx="87">
                  <c:v>2047</c:v>
                </c:pt>
                <c:pt idx="88">
                  <c:v>2048</c:v>
                </c:pt>
                <c:pt idx="89">
                  <c:v>2049</c:v>
                </c:pt>
                <c:pt idx="90">
                  <c:v>2050</c:v>
                </c:pt>
              </c:numCache>
            </c:numRef>
          </c:cat>
          <c:val>
            <c:numRef>
              <c:f>Scenarios!$Z$2:$Z$92</c:f>
              <c:numCache>
                <c:formatCode>General</c:formatCode>
                <c:ptCount val="91"/>
                <c:pt idx="58" formatCode="0.000">
                  <c:v>0.16814554503307927</c:v>
                </c:pt>
                <c:pt idx="59" formatCode="0.000">
                  <c:v>0.16630645313427997</c:v>
                </c:pt>
                <c:pt idx="60" formatCode="0.000">
                  <c:v>0.16446736123548067</c:v>
                </c:pt>
                <c:pt idx="61" formatCode="0.000">
                  <c:v>0.16262826933668137</c:v>
                </c:pt>
                <c:pt idx="62" formatCode="0.000">
                  <c:v>0.16078917743788204</c:v>
                </c:pt>
                <c:pt idx="63" formatCode="0.000">
                  <c:v>0.15895008553908274</c:v>
                </c:pt>
                <c:pt idx="64" formatCode="0.000">
                  <c:v>0.15711099364028344</c:v>
                </c:pt>
                <c:pt idx="65" formatCode="0.000">
                  <c:v>0.15527190174148414</c:v>
                </c:pt>
                <c:pt idx="66" formatCode="0.000">
                  <c:v>0.15343280984268484</c:v>
                </c:pt>
                <c:pt idx="67" formatCode="0.000">
                  <c:v>0.15159371794388554</c:v>
                </c:pt>
                <c:pt idx="68" formatCode="0.000">
                  <c:v>0.14975462604508621</c:v>
                </c:pt>
                <c:pt idx="69" formatCode="0.000">
                  <c:v>0.14791553414628691</c:v>
                </c:pt>
                <c:pt idx="70" formatCode="0.000">
                  <c:v>0.14607644224748761</c:v>
                </c:pt>
                <c:pt idx="71" formatCode="0.000">
                  <c:v>0.14423735034868831</c:v>
                </c:pt>
                <c:pt idx="72" formatCode="0.000">
                  <c:v>0.14239825844988901</c:v>
                </c:pt>
                <c:pt idx="73" formatCode="0.000">
                  <c:v>0.14055916655108969</c:v>
                </c:pt>
                <c:pt idx="74" formatCode="0.000">
                  <c:v>0.13872007465229039</c:v>
                </c:pt>
                <c:pt idx="75" formatCode="0.000">
                  <c:v>0.13688098275349109</c:v>
                </c:pt>
                <c:pt idx="76" formatCode="0.000">
                  <c:v>0.13504189085469179</c:v>
                </c:pt>
                <c:pt idx="77" formatCode="0.000">
                  <c:v>0.13320279895589249</c:v>
                </c:pt>
                <c:pt idx="78" formatCode="0.000">
                  <c:v>0.13136370705709319</c:v>
                </c:pt>
                <c:pt idx="79" formatCode="0.000">
                  <c:v>0.12952461515829389</c:v>
                </c:pt>
                <c:pt idx="80" formatCode="0.000">
                  <c:v>0.12768552325949456</c:v>
                </c:pt>
                <c:pt idx="81" formatCode="0.000">
                  <c:v>0.12584643136069529</c:v>
                </c:pt>
                <c:pt idx="82" formatCode="0.000">
                  <c:v>0.12400733946189596</c:v>
                </c:pt>
                <c:pt idx="83" formatCode="0.000">
                  <c:v>0.12216824756309666</c:v>
                </c:pt>
                <c:pt idx="84" formatCode="0.000">
                  <c:v>0.12032915566429736</c:v>
                </c:pt>
                <c:pt idx="85" formatCode="0.000">
                  <c:v>0.11849006376549806</c:v>
                </c:pt>
                <c:pt idx="86" formatCode="0.000">
                  <c:v>0.11665097186669875</c:v>
                </c:pt>
                <c:pt idx="87" formatCode="0.000">
                  <c:v>0.11481187996789945</c:v>
                </c:pt>
                <c:pt idx="88" formatCode="0.000">
                  <c:v>0.11297278806910013</c:v>
                </c:pt>
                <c:pt idx="89" formatCode="0.000">
                  <c:v>0.11113369617030083</c:v>
                </c:pt>
                <c:pt idx="90" formatCode="0.000">
                  <c:v>0.10929460427150153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434B-CD48-8795-55568D9629FF}"/>
            </c:ext>
          </c:extLst>
        </c:ser>
        <c:ser>
          <c:idx val="0"/>
          <c:order val="2"/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Scenarios!$AB$2:$AB$92</c:f>
              <c:numCache>
                <c:formatCode>General</c:formatCode>
                <c:ptCount val="91"/>
                <c:pt idx="58" formatCode="0.000">
                  <c:v>0.16814554503307927</c:v>
                </c:pt>
                <c:pt idx="59" formatCode="0.000">
                  <c:v>0.16446736123548067</c:v>
                </c:pt>
                <c:pt idx="60" formatCode="0.000">
                  <c:v>0.16078917743788204</c:v>
                </c:pt>
                <c:pt idx="61" formatCode="0.000">
                  <c:v>0.15711099364028344</c:v>
                </c:pt>
                <c:pt idx="62" formatCode="0.000">
                  <c:v>0.15343280984268484</c:v>
                </c:pt>
                <c:pt idx="63" formatCode="0.000">
                  <c:v>0.14975462604508621</c:v>
                </c:pt>
                <c:pt idx="64" formatCode="0.000">
                  <c:v>0.14607644224748761</c:v>
                </c:pt>
                <c:pt idx="65" formatCode="0.000">
                  <c:v>0.14239825844988901</c:v>
                </c:pt>
                <c:pt idx="66" formatCode="0.000">
                  <c:v>0.13872007465229039</c:v>
                </c:pt>
                <c:pt idx="67" formatCode="0.000">
                  <c:v>0.13504189085469179</c:v>
                </c:pt>
                <c:pt idx="68" formatCode="0.000">
                  <c:v>0.13136370705709319</c:v>
                </c:pt>
                <c:pt idx="69" formatCode="0.000">
                  <c:v>0.12768552325949456</c:v>
                </c:pt>
                <c:pt idx="70" formatCode="0.000">
                  <c:v>0.12400733946189596</c:v>
                </c:pt>
                <c:pt idx="71" formatCode="0.000">
                  <c:v>0.12032915566429736</c:v>
                </c:pt>
                <c:pt idx="72" formatCode="0.000">
                  <c:v>0.11665097186669875</c:v>
                </c:pt>
                <c:pt idx="73" formatCode="0.000">
                  <c:v>0.11297278806910013</c:v>
                </c:pt>
                <c:pt idx="74" formatCode="0.000">
                  <c:v>0.10929460427150153</c:v>
                </c:pt>
                <c:pt idx="75" formatCode="0.000">
                  <c:v>0.10561642047390292</c:v>
                </c:pt>
                <c:pt idx="76" formatCode="0.000">
                  <c:v>0.10193823667630431</c:v>
                </c:pt>
                <c:pt idx="77" formatCode="0.000">
                  <c:v>9.8260052878705706E-2</c:v>
                </c:pt>
                <c:pt idx="78" formatCode="0.000">
                  <c:v>9.4581869081107092E-2</c:v>
                </c:pt>
                <c:pt idx="79" formatCode="0.000">
                  <c:v>9.0903685283508479E-2</c:v>
                </c:pt>
                <c:pt idx="80" formatCode="0.000">
                  <c:v>8.7225501485909879E-2</c:v>
                </c:pt>
                <c:pt idx="81" formatCode="0.000">
                  <c:v>8.3547317688311279E-2</c:v>
                </c:pt>
                <c:pt idx="82" formatCode="0.000">
                  <c:v>7.9869133890712665E-2</c:v>
                </c:pt>
                <c:pt idx="83" formatCode="0.000">
                  <c:v>7.6190950093114038E-2</c:v>
                </c:pt>
                <c:pt idx="84" formatCode="0.000">
                  <c:v>7.2512766295515438E-2</c:v>
                </c:pt>
                <c:pt idx="85" formatCode="0.000">
                  <c:v>6.8834582497916838E-2</c:v>
                </c:pt>
                <c:pt idx="86" formatCode="0.000">
                  <c:v>6.5156398700318224E-2</c:v>
                </c:pt>
                <c:pt idx="87" formatCode="0.000">
                  <c:v>6.1478214902719625E-2</c:v>
                </c:pt>
                <c:pt idx="88" formatCode="0.000">
                  <c:v>5.7800031105120997E-2</c:v>
                </c:pt>
                <c:pt idx="89" formatCode="0.000">
                  <c:v>5.4121847307522397E-2</c:v>
                </c:pt>
                <c:pt idx="90" formatCode="0.000">
                  <c:v>5.0443663509923783E-2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F-434B-CD48-8795-55568D9629FF}"/>
            </c:ext>
          </c:extLst>
        </c:ser>
        <c:ser>
          <c:idx val="1"/>
          <c:order val="3"/>
          <c:spPr>
            <a:ln w="28575">
              <a:solidFill>
                <a:schemeClr val="accent2"/>
              </a:solidFill>
            </a:ln>
          </c:spPr>
          <c:marker>
            <c:symbol val="none"/>
          </c:marker>
          <c:val>
            <c:numRef>
              <c:f>Scenarios!$AA$2:$AA$92</c:f>
              <c:numCache>
                <c:formatCode>General</c:formatCode>
                <c:ptCount val="91"/>
                <c:pt idx="58" formatCode="0.000">
                  <c:v>0.16814554503307927</c:v>
                </c:pt>
                <c:pt idx="59" formatCode="0.000">
                  <c:v>0.16538690718488031</c:v>
                </c:pt>
                <c:pt idx="60" formatCode="0.000">
                  <c:v>0.16262826933668137</c:v>
                </c:pt>
                <c:pt idx="61" formatCode="0.000">
                  <c:v>0.15986963148848241</c:v>
                </c:pt>
                <c:pt idx="62" formatCode="0.000">
                  <c:v>0.15711099364028344</c:v>
                </c:pt>
                <c:pt idx="63" formatCode="0.000">
                  <c:v>0.15435235579208448</c:v>
                </c:pt>
                <c:pt idx="64" formatCode="0.000">
                  <c:v>0.15159371794388554</c:v>
                </c:pt>
                <c:pt idx="65" formatCode="0.000">
                  <c:v>0.14883508009568658</c:v>
                </c:pt>
                <c:pt idx="66" formatCode="0.000">
                  <c:v>0.14607644224748761</c:v>
                </c:pt>
                <c:pt idx="67" formatCode="0.000">
                  <c:v>0.14331780439928865</c:v>
                </c:pt>
                <c:pt idx="68" formatCode="0.000">
                  <c:v>0.14055916655108971</c:v>
                </c:pt>
                <c:pt idx="69" formatCode="0.000">
                  <c:v>0.13780052870289075</c:v>
                </c:pt>
                <c:pt idx="70" formatCode="0.000">
                  <c:v>0.13504189085469179</c:v>
                </c:pt>
                <c:pt idx="71" formatCode="0.000">
                  <c:v>0.13228325300649285</c:v>
                </c:pt>
                <c:pt idx="72" formatCode="0.000">
                  <c:v>0.12952461515829389</c:v>
                </c:pt>
                <c:pt idx="73" formatCode="0.000">
                  <c:v>0.12676597731009492</c:v>
                </c:pt>
                <c:pt idx="74" formatCode="0.000">
                  <c:v>0.12400733946189596</c:v>
                </c:pt>
                <c:pt idx="75" formatCode="0.000">
                  <c:v>0.12124870161369701</c:v>
                </c:pt>
                <c:pt idx="76" formatCode="0.000">
                  <c:v>0.11849006376549806</c:v>
                </c:pt>
                <c:pt idx="77" formatCode="0.000">
                  <c:v>0.1157314259172991</c:v>
                </c:pt>
                <c:pt idx="78" formatCode="0.000">
                  <c:v>0.11297278806910013</c:v>
                </c:pt>
                <c:pt idx="79" formatCode="0.000">
                  <c:v>0.11021415022090118</c:v>
                </c:pt>
                <c:pt idx="80" formatCode="0.000">
                  <c:v>0.10745551237270223</c:v>
                </c:pt>
                <c:pt idx="81" formatCode="0.000">
                  <c:v>0.10469687452450328</c:v>
                </c:pt>
                <c:pt idx="82" formatCode="0.000">
                  <c:v>0.10193823667630432</c:v>
                </c:pt>
                <c:pt idx="83" formatCode="0.000">
                  <c:v>9.9179598828105356E-2</c:v>
                </c:pt>
                <c:pt idx="84" formatCode="0.000">
                  <c:v>9.6420960979906406E-2</c:v>
                </c:pt>
                <c:pt idx="85" formatCode="0.000">
                  <c:v>9.3662323131707456E-2</c:v>
                </c:pt>
                <c:pt idx="86" formatCode="0.000">
                  <c:v>9.0903685283508492E-2</c:v>
                </c:pt>
                <c:pt idx="87" formatCode="0.000">
                  <c:v>8.8145047435309529E-2</c:v>
                </c:pt>
                <c:pt idx="88" formatCode="0.000">
                  <c:v>8.5386409587110579E-2</c:v>
                </c:pt>
                <c:pt idx="89" formatCode="0.000">
                  <c:v>8.2627771738911615E-2</c:v>
                </c:pt>
                <c:pt idx="90" formatCode="0.000">
                  <c:v>7.9869133890712665E-2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0-434B-CD48-8795-55568D962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490080"/>
        <c:axId val="43944672"/>
      </c:lineChart>
      <c:catAx>
        <c:axId val="26490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44672"/>
        <c:crosses val="autoZero"/>
        <c:auto val="1"/>
        <c:lblAlgn val="ctr"/>
        <c:lblOffset val="100"/>
        <c:noMultiLvlLbl val="0"/>
      </c:catAx>
      <c:valAx>
        <c:axId val="4394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490080"/>
        <c:crosses val="autoZero"/>
        <c:crossBetween val="between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 [kg</a:t>
            </a:r>
            <a:r>
              <a:rPr lang="en-US" baseline="0"/>
              <a:t> CO2 per kg Oil Equivalent Energy]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6"/>
          <c:order val="0"/>
          <c:tx>
            <c:strRef>
              <c:f>Scenarios!$AD$1</c:f>
              <c:strCache>
                <c:ptCount val="1"/>
                <c:pt idx="0">
                  <c:v>c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Scenarios!$A$2:$A$92</c:f>
              <c:numCache>
                <c:formatCode>General</c:formatCode>
                <c:ptCount val="9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  <c:pt idx="65">
                  <c:v>2025</c:v>
                </c:pt>
                <c:pt idx="66">
                  <c:v>2026</c:v>
                </c:pt>
                <c:pt idx="67">
                  <c:v>2027</c:v>
                </c:pt>
                <c:pt idx="68">
                  <c:v>2028</c:v>
                </c:pt>
                <c:pt idx="69">
                  <c:v>2029</c:v>
                </c:pt>
                <c:pt idx="70">
                  <c:v>2030</c:v>
                </c:pt>
                <c:pt idx="71">
                  <c:v>2031</c:v>
                </c:pt>
                <c:pt idx="72">
                  <c:v>2032</c:v>
                </c:pt>
                <c:pt idx="73">
                  <c:v>2033</c:v>
                </c:pt>
                <c:pt idx="74">
                  <c:v>2034</c:v>
                </c:pt>
                <c:pt idx="75">
                  <c:v>2035</c:v>
                </c:pt>
                <c:pt idx="76">
                  <c:v>2036</c:v>
                </c:pt>
                <c:pt idx="77">
                  <c:v>2037</c:v>
                </c:pt>
                <c:pt idx="78">
                  <c:v>2038</c:v>
                </c:pt>
                <c:pt idx="79">
                  <c:v>2039</c:v>
                </c:pt>
                <c:pt idx="80">
                  <c:v>2040</c:v>
                </c:pt>
                <c:pt idx="81">
                  <c:v>2041</c:v>
                </c:pt>
                <c:pt idx="82">
                  <c:v>2042</c:v>
                </c:pt>
                <c:pt idx="83">
                  <c:v>2043</c:v>
                </c:pt>
                <c:pt idx="84">
                  <c:v>2044</c:v>
                </c:pt>
                <c:pt idx="85">
                  <c:v>2045</c:v>
                </c:pt>
                <c:pt idx="86">
                  <c:v>2046</c:v>
                </c:pt>
                <c:pt idx="87">
                  <c:v>2047</c:v>
                </c:pt>
                <c:pt idx="88">
                  <c:v>2048</c:v>
                </c:pt>
                <c:pt idx="89">
                  <c:v>2049</c:v>
                </c:pt>
                <c:pt idx="90">
                  <c:v>2050</c:v>
                </c:pt>
              </c:numCache>
            </c:numRef>
          </c:cat>
          <c:val>
            <c:numRef>
              <c:f>Scenarios!$AD$2:$AD$92</c:f>
              <c:numCache>
                <c:formatCode>General</c:formatCode>
                <c:ptCount val="91"/>
                <c:pt idx="5" formatCode="0.000">
                  <c:v>3.0462389935304497</c:v>
                </c:pt>
                <c:pt idx="6" formatCode="0.000">
                  <c:v>3.0238412503558267</c:v>
                </c:pt>
                <c:pt idx="7" formatCode="0.000">
                  <c:v>3.0067701553390069</c:v>
                </c:pt>
                <c:pt idx="8" formatCode="0.000">
                  <c:v>2.9894956413038192</c:v>
                </c:pt>
                <c:pt idx="9" formatCode="0.000">
                  <c:v>2.9850641571750969</c:v>
                </c:pt>
                <c:pt idx="10" formatCode="0.000">
                  <c:v>3.0433378551778754</c:v>
                </c:pt>
                <c:pt idx="11" formatCode="0.000">
                  <c:v>3.0386709978936328</c:v>
                </c:pt>
                <c:pt idx="12" formatCode="0.000">
                  <c:v>3.0173636486153987</c:v>
                </c:pt>
                <c:pt idx="13" formatCode="0.000">
                  <c:v>3.0047738210933863</c:v>
                </c:pt>
                <c:pt idx="14" formatCode="0.000">
                  <c:v>2.977483478728586</c:v>
                </c:pt>
                <c:pt idx="15" formatCode="0.000">
                  <c:v>2.9583039719519206</c:v>
                </c:pt>
                <c:pt idx="16" formatCode="0.000">
                  <c:v>2.9544910938878761</c:v>
                </c:pt>
                <c:pt idx="17" formatCode="0.000">
                  <c:v>2.9314189335412393</c:v>
                </c:pt>
                <c:pt idx="18" formatCode="0.000">
                  <c:v>2.9378930277187325</c:v>
                </c:pt>
                <c:pt idx="19" formatCode="0.000">
                  <c:v>2.9149287971546913</c:v>
                </c:pt>
                <c:pt idx="20" formatCode="0.000">
                  <c:v>2.9222569326339771</c:v>
                </c:pt>
                <c:pt idx="21" formatCode="0.000">
                  <c:v>2.8589084994239378</c:v>
                </c:pt>
                <c:pt idx="22" formatCode="0.000">
                  <c:v>2.8497514549740521</c:v>
                </c:pt>
                <c:pt idx="23" formatCode="0.000">
                  <c:v>2.8319411715152913</c:v>
                </c:pt>
                <c:pt idx="24" formatCode="0.000">
                  <c:v>2.7828614330410271</c:v>
                </c:pt>
                <c:pt idx="25" formatCode="0.000">
                  <c:v>2.8104560051694851</c:v>
                </c:pt>
                <c:pt idx="26" formatCode="0.000">
                  <c:v>2.7891117139865518</c:v>
                </c:pt>
                <c:pt idx="27" formatCode="0.000">
                  <c:v>2.78233238450489</c:v>
                </c:pt>
                <c:pt idx="28" formatCode="0.000">
                  <c:v>2.7836345349063185</c:v>
                </c:pt>
                <c:pt idx="29" formatCode="0.000">
                  <c:v>2.7707890908491355</c:v>
                </c:pt>
                <c:pt idx="30" formatCode="0.000">
                  <c:v>2.7992736670300444</c:v>
                </c:pt>
                <c:pt idx="31" formatCode="0.000">
                  <c:v>2.8391074704584445</c:v>
                </c:pt>
                <c:pt idx="32" formatCode="0.000">
                  <c:v>2.7318560481783196</c:v>
                </c:pt>
                <c:pt idx="33" formatCode="0.000">
                  <c:v>2.7414279972771172</c:v>
                </c:pt>
                <c:pt idx="34" formatCode="0.000">
                  <c:v>2.7249542171019598</c:v>
                </c:pt>
                <c:pt idx="35" formatCode="0.000">
                  <c:v>2.7284650717791923</c:v>
                </c:pt>
                <c:pt idx="36" formatCode="0.000">
                  <c:v>2.731960042249717</c:v>
                </c:pt>
                <c:pt idx="37" formatCode="0.000">
                  <c:v>2.7194877442908671</c:v>
                </c:pt>
                <c:pt idx="38" formatCode="0.000">
                  <c:v>2.6935881970369748</c:v>
                </c:pt>
                <c:pt idx="39" formatCode="0.000">
                  <c:v>2.6791154306383484</c:v>
                </c:pt>
                <c:pt idx="40" formatCode="0.000">
                  <c:v>2.688289537667385</c:v>
                </c:pt>
                <c:pt idx="41" formatCode="0.000">
                  <c:v>2.6805282716925913</c:v>
                </c:pt>
                <c:pt idx="42" formatCode="0.000">
                  <c:v>2.6785816756818481</c:v>
                </c:pt>
                <c:pt idx="43" formatCode="0.000">
                  <c:v>2.7082483165840339</c:v>
                </c:pt>
                <c:pt idx="44" formatCode="0.000">
                  <c:v>2.7027717439558314</c:v>
                </c:pt>
                <c:pt idx="45" formatCode="0.000">
                  <c:v>2.700336767879274</c:v>
                </c:pt>
                <c:pt idx="46" formatCode="0.000">
                  <c:v>2.7107127842663479</c:v>
                </c:pt>
                <c:pt idx="47" formatCode="0.000">
                  <c:v>2.7056153927542215</c:v>
                </c:pt>
                <c:pt idx="48" formatCode="0.000">
                  <c:v>2.7333718993619804</c:v>
                </c:pt>
                <c:pt idx="49" formatCode="0.000">
                  <c:v>2.7323597432838005</c:v>
                </c:pt>
                <c:pt idx="50" formatCode="0.000">
                  <c:v>2.739781510095002</c:v>
                </c:pt>
                <c:pt idx="51" formatCode="0.000">
                  <c:v>2.76300825292964</c:v>
                </c:pt>
                <c:pt idx="52" formatCode="0.000">
                  <c:v>2.7667376462883904</c:v>
                </c:pt>
                <c:pt idx="53" formatCode="0.000">
                  <c:v>2.7270664012931412</c:v>
                </c:pt>
                <c:pt idx="54" formatCode="0.000">
                  <c:v>2.7222155550404095</c:v>
                </c:pt>
                <c:pt idx="55" formatCode="0.000">
                  <c:v>2.7011944573342745</c:v>
                </c:pt>
                <c:pt idx="56" formatCode="0.000">
                  <c:v>2.6744875694786132</c:v>
                </c:pt>
                <c:pt idx="57" formatCode="0.000">
                  <c:v>2.6576293048745421</c:v>
                </c:pt>
                <c:pt idx="58" formatCode="0.000">
                  <c:v>2.6377975946953054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47-E146-9A2C-41D506BD29FC}"/>
            </c:ext>
          </c:extLst>
        </c:ser>
        <c:ser>
          <c:idx val="17"/>
          <c:order val="1"/>
          <c:tx>
            <c:strRef>
              <c:f>Scenarios!$Y$1</c:f>
              <c:strCache>
                <c:ptCount val="1"/>
                <c:pt idx="0">
                  <c:v>e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Scenarios!$A$2:$A$92</c:f>
              <c:numCache>
                <c:formatCode>General</c:formatCode>
                <c:ptCount val="9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  <c:pt idx="65">
                  <c:v>2025</c:v>
                </c:pt>
                <c:pt idx="66">
                  <c:v>2026</c:v>
                </c:pt>
                <c:pt idx="67">
                  <c:v>2027</c:v>
                </c:pt>
                <c:pt idx="68">
                  <c:v>2028</c:v>
                </c:pt>
                <c:pt idx="69">
                  <c:v>2029</c:v>
                </c:pt>
                <c:pt idx="70">
                  <c:v>2030</c:v>
                </c:pt>
                <c:pt idx="71">
                  <c:v>2031</c:v>
                </c:pt>
                <c:pt idx="72">
                  <c:v>2032</c:v>
                </c:pt>
                <c:pt idx="73">
                  <c:v>2033</c:v>
                </c:pt>
                <c:pt idx="74">
                  <c:v>2034</c:v>
                </c:pt>
                <c:pt idx="75">
                  <c:v>2035</c:v>
                </c:pt>
                <c:pt idx="76">
                  <c:v>2036</c:v>
                </c:pt>
                <c:pt idx="77">
                  <c:v>2037</c:v>
                </c:pt>
                <c:pt idx="78">
                  <c:v>2038</c:v>
                </c:pt>
                <c:pt idx="79">
                  <c:v>2039</c:v>
                </c:pt>
                <c:pt idx="80">
                  <c:v>2040</c:v>
                </c:pt>
                <c:pt idx="81">
                  <c:v>2041</c:v>
                </c:pt>
                <c:pt idx="82">
                  <c:v>2042</c:v>
                </c:pt>
                <c:pt idx="83">
                  <c:v>2043</c:v>
                </c:pt>
                <c:pt idx="84">
                  <c:v>2044</c:v>
                </c:pt>
                <c:pt idx="85">
                  <c:v>2045</c:v>
                </c:pt>
                <c:pt idx="86">
                  <c:v>2046</c:v>
                </c:pt>
                <c:pt idx="87">
                  <c:v>2047</c:v>
                </c:pt>
                <c:pt idx="88">
                  <c:v>2048</c:v>
                </c:pt>
                <c:pt idx="89">
                  <c:v>2049</c:v>
                </c:pt>
                <c:pt idx="90">
                  <c:v>2050</c:v>
                </c:pt>
              </c:numCache>
            </c:numRef>
          </c:cat>
          <c:val>
            <c:numRef>
              <c:f>Scenarios!$AE$2:$AE$92</c:f>
              <c:numCache>
                <c:formatCode>General</c:formatCode>
                <c:ptCount val="91"/>
                <c:pt idx="58" formatCode="0.000">
                  <c:v>2.6377975946953054</c:v>
                </c:pt>
                <c:pt idx="59" formatCode="0.000">
                  <c:v>2.5452217908731769</c:v>
                </c:pt>
                <c:pt idx="60" formatCode="0.000">
                  <c:v>2.4543665043816936</c:v>
                </c:pt>
                <c:pt idx="61" formatCode="0.000">
                  <c:v>2.3651876268740883</c:v>
                </c:pt>
                <c:pt idx="62" formatCode="0.000">
                  <c:v>2.2776416058689466</c:v>
                </c:pt>
                <c:pt idx="63" formatCode="0.000">
                  <c:v>2.1916854151140246</c:v>
                </c:pt>
                <c:pt idx="64" formatCode="0.000">
                  <c:v>2.1072765243074976</c:v>
                </c:pt>
                <c:pt idx="65" formatCode="0.000">
                  <c:v>2.0243728680905915</c:v>
                </c:pt>
                <c:pt idx="66" formatCode="0.000">
                  <c:v>1.9429328142180187</c:v>
                </c:pt>
                <c:pt idx="67" formatCode="0.000">
                  <c:v>1.8629151308043093</c:v>
                </c:pt>
                <c:pt idx="68" formatCode="0.000">
                  <c:v>1.7842789525348097</c:v>
                </c:pt>
                <c:pt idx="69" formatCode="0.000">
                  <c:v>1.7069837457197949</c:v>
                </c:pt>
                <c:pt idx="70" formatCode="0.000">
                  <c:v>1.6309892720585766</c:v>
                </c:pt>
                <c:pt idx="71" formatCode="0.000">
                  <c:v>1.5562555509676388</c:v>
                </c:pt>
                <c:pt idx="72" formatCode="0.000">
                  <c:v>1.4827428203124191</c:v>
                </c:pt>
                <c:pt idx="73" formatCode="0.000">
                  <c:v>1.4104114953662716</c:v>
                </c:pt>
                <c:pt idx="74" formatCode="0.000">
                  <c:v>1.3392221258020982</c:v>
                </c:pt>
                <c:pt idx="75" formatCode="0.000">
                  <c:v>1.2691353505019125</c:v>
                </c:pt>
                <c:pt idx="76" formatCode="0.000">
                  <c:v>1.2001118499468639</c:v>
                </c:pt>
                <c:pt idx="77" formatCode="0.000">
                  <c:v>1.1321122959246961</c:v>
                </c:pt>
                <c:pt idx="78" formatCode="0.000">
                  <c:v>1.065097298262796</c:v>
                </c:pt>
                <c:pt idx="79" formatCode="0.000">
                  <c:v>0.99902734826250972</c:v>
                </c:pt>
                <c:pt idx="80" formatCode="0.000">
                  <c:v>0.93386275847365818</c:v>
                </c:pt>
                <c:pt idx="81" formatCode="0.000">
                  <c:v>0.86956359840663955</c:v>
                </c:pt>
                <c:pt idx="82" formatCode="0.000">
                  <c:v>0.80608962573234988</c:v>
                </c:pt>
                <c:pt idx="83" formatCode="0.000">
                  <c:v>0.74340021246663746</c:v>
                </c:pt>
                <c:pt idx="84" formatCode="0.000">
                  <c:v>0.68145426557509625</c:v>
                </c:pt>
                <c:pt idx="85" formatCode="0.000">
                  <c:v>0.62021014136456409</c:v>
                </c:pt>
                <c:pt idx="86" formatCode="0.000">
                  <c:v>0.5596255529484061</c:v>
                </c:pt>
                <c:pt idx="87" formatCode="0.000">
                  <c:v>0.49965746998190697</c:v>
                </c:pt>
                <c:pt idx="88" formatCode="0.000">
                  <c:v>0.44026200976006113</c:v>
                </c:pt>
                <c:pt idx="89" formatCode="0.000">
                  <c:v>0.38139431865047446</c:v>
                </c:pt>
                <c:pt idx="90" formatCode="0.000">
                  <c:v>0.32300844269641327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47-E146-9A2C-41D506BD29FC}"/>
            </c:ext>
          </c:extLst>
        </c:ser>
        <c:ser>
          <c:idx val="5"/>
          <c:order val="2"/>
          <c:tx>
            <c:strRef>
              <c:f>Scenarios!$Y$1</c:f>
              <c:strCache>
                <c:ptCount val="1"/>
                <c:pt idx="0">
                  <c:v>e</c:v>
                </c:pt>
              </c:strCache>
            </c:strRef>
          </c:tx>
          <c:spPr>
            <a:ln w="28575"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Scenarios!$A$2:$A$92</c:f>
              <c:numCache>
                <c:formatCode>General</c:formatCode>
                <c:ptCount val="9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  <c:pt idx="65">
                  <c:v>2025</c:v>
                </c:pt>
                <c:pt idx="66">
                  <c:v>2026</c:v>
                </c:pt>
                <c:pt idx="67">
                  <c:v>2027</c:v>
                </c:pt>
                <c:pt idx="68">
                  <c:v>2028</c:v>
                </c:pt>
                <c:pt idx="69">
                  <c:v>2029</c:v>
                </c:pt>
                <c:pt idx="70">
                  <c:v>2030</c:v>
                </c:pt>
                <c:pt idx="71">
                  <c:v>2031</c:v>
                </c:pt>
                <c:pt idx="72">
                  <c:v>2032</c:v>
                </c:pt>
                <c:pt idx="73">
                  <c:v>2033</c:v>
                </c:pt>
                <c:pt idx="74">
                  <c:v>2034</c:v>
                </c:pt>
                <c:pt idx="75">
                  <c:v>2035</c:v>
                </c:pt>
                <c:pt idx="76">
                  <c:v>2036</c:v>
                </c:pt>
                <c:pt idx="77">
                  <c:v>2037</c:v>
                </c:pt>
                <c:pt idx="78">
                  <c:v>2038</c:v>
                </c:pt>
                <c:pt idx="79">
                  <c:v>2039</c:v>
                </c:pt>
                <c:pt idx="80">
                  <c:v>2040</c:v>
                </c:pt>
                <c:pt idx="81">
                  <c:v>2041</c:v>
                </c:pt>
                <c:pt idx="82">
                  <c:v>2042</c:v>
                </c:pt>
                <c:pt idx="83">
                  <c:v>2043</c:v>
                </c:pt>
                <c:pt idx="84">
                  <c:v>2044</c:v>
                </c:pt>
                <c:pt idx="85">
                  <c:v>2045</c:v>
                </c:pt>
                <c:pt idx="86">
                  <c:v>2046</c:v>
                </c:pt>
                <c:pt idx="87">
                  <c:v>2047</c:v>
                </c:pt>
                <c:pt idx="88">
                  <c:v>2048</c:v>
                </c:pt>
                <c:pt idx="89">
                  <c:v>2049</c:v>
                </c:pt>
                <c:pt idx="90">
                  <c:v>2050</c:v>
                </c:pt>
              </c:numCache>
            </c:numRef>
          </c:cat>
          <c:val>
            <c:numRef>
              <c:f>Scenarios!$AG$2:$AG$92</c:f>
              <c:numCache>
                <c:formatCode>General</c:formatCode>
                <c:ptCount val="91"/>
                <c:pt idx="58" formatCode="0.000">
                  <c:v>2.6377975946953054</c:v>
                </c:pt>
                <c:pt idx="59" formatCode="0.000">
                  <c:v>2.5736827374164868</c:v>
                </c:pt>
                <c:pt idx="60" formatCode="0.000">
                  <c:v>2.5105121433708173</c:v>
                </c:pt>
                <c:pt idx="61" formatCode="0.000">
                  <c:v>2.4482460552425764</c:v>
                </c:pt>
                <c:pt idx="62" formatCode="0.000">
                  <c:v>2.3868436006708822</c:v>
                </c:pt>
                <c:pt idx="63" formatCode="0.000">
                  <c:v>2.326262589726289</c:v>
                </c:pt>
                <c:pt idx="64" formatCode="0.000">
                  <c:v>2.2664592833379196</c:v>
                </c:pt>
                <c:pt idx="65" formatCode="0.000">
                  <c:v>2.2073881273829143</c:v>
                </c:pt>
                <c:pt idx="66" formatCode="0.000">
                  <c:v>2.149001446029021</c:v>
                </c:pt>
                <c:pt idx="67" formatCode="0.000">
                  <c:v>2.09124908652546</c:v>
                </c:pt>
                <c:pt idx="68" formatCode="0.000">
                  <c:v>2.0340780058896826</c:v>
                </c:pt>
                <c:pt idx="69" formatCode="0.000">
                  <c:v>1.977431787737129</c:v>
                </c:pt>
                <c:pt idx="70" formatCode="0.000">
                  <c:v>1.921250074713069</c:v>
                </c:pt>
                <c:pt idx="71" formatCode="0.000">
                  <c:v>1.865467898430641</c:v>
                </c:pt>
                <c:pt idx="72" formatCode="0.000">
                  <c:v>1.8100148842552504</c:v>
                </c:pt>
                <c:pt idx="73" formatCode="0.000">
                  <c:v>1.7548143023743146</c:v>
                </c:pt>
                <c:pt idx="74" formatCode="0.000">
                  <c:v>1.6997819289026632</c:v>
                </c:pt>
                <c:pt idx="75" formatCode="0.000">
                  <c:v>1.644824670675364</c:v>
                </c:pt>
                <c:pt idx="76" formatCode="0.000">
                  <c:v>1.5898388940017736</c:v>
                </c:pt>
                <c:pt idx="77" formatCode="0.000">
                  <c:v>1.5347083797695744</c:v>
                </c:pt>
                <c:pt idx="78" formatCode="0.000">
                  <c:v>1.4793018031427725</c:v>
                </c:pt>
                <c:pt idx="79" formatCode="0.000">
                  <c:v>1.4234696031601659</c:v>
                </c:pt>
                <c:pt idx="80" formatCode="0.000">
                  <c:v>1.3670400621030054</c:v>
                </c:pt>
                <c:pt idx="81" formatCode="0.000">
                  <c:v>1.3098143510590579</c:v>
                </c:pt>
                <c:pt idx="82" formatCode="0.000">
                  <c:v>1.2515602083739115</c:v>
                </c:pt>
                <c:pt idx="83" formatCode="0.000">
                  <c:v>1.1920037889551256</c:v>
                </c:pt>
                <c:pt idx="84" formatCode="0.000">
                  <c:v>1.1308190349036018</c:v>
                </c:pt>
                <c:pt idx="85" formatCode="0.000">
                  <c:v>1.0676136402878564</c:v>
                </c:pt>
                <c:pt idx="86" formatCode="0.000">
                  <c:v>1.0019102641495656</c:v>
                </c:pt>
                <c:pt idx="87" formatCode="0.000">
                  <c:v>0.93312100163287726</c:v>
                </c:pt>
                <c:pt idx="88" formatCode="0.000">
                  <c:v>0.86051210998557404</c:v>
                </c:pt>
                <c:pt idx="89" formatCode="0.000">
                  <c:v>0.78315435334539152</c:v>
                </c:pt>
                <c:pt idx="90" formatCode="0.000">
                  <c:v>0.69985162584222882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447-E146-9A2C-41D506BD29FC}"/>
            </c:ext>
          </c:extLst>
        </c:ser>
        <c:ser>
          <c:idx val="0"/>
          <c:order val="3"/>
          <c:spPr>
            <a:ln w="28575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Scenarios!$AH$2:$AH$92</c:f>
              <c:numCache>
                <c:formatCode>General</c:formatCode>
                <c:ptCount val="91"/>
                <c:pt idx="58" formatCode="0.000">
                  <c:v>2.6377975946953054</c:v>
                </c:pt>
                <c:pt idx="59" formatCode="0.000">
                  <c:v>2.59612622669064</c:v>
                </c:pt>
                <c:pt idx="60" formatCode="0.000">
                  <c:v>2.5535229111587139</c:v>
                </c:pt>
                <c:pt idx="61" formatCode="0.000">
                  <c:v>2.5099560311397977</c:v>
                </c:pt>
                <c:pt idx="62" formatCode="0.000">
                  <c:v>2.4653925231465927</c:v>
                </c:pt>
                <c:pt idx="63" formatCode="0.000">
                  <c:v>2.4197977934808175</c:v>
                </c:pt>
                <c:pt idx="64" formatCode="0.000">
                  <c:v>2.3731356286723653</c:v>
                </c:pt>
                <c:pt idx="65" formatCode="0.000">
                  <c:v>2.3253680995537294</c:v>
                </c:pt>
                <c:pt idx="66" formatCode="0.000">
                  <c:v>2.2764554584356747</c:v>
                </c:pt>
                <c:pt idx="67" formatCode="0.000">
                  <c:v>2.2263560287982904</c:v>
                </c:pt>
                <c:pt idx="68" formatCode="0.000">
                  <c:v>2.1750260868540239</c:v>
                </c:pt>
                <c:pt idx="69" formatCode="0.000">
                  <c:v>2.1224197342752635</c:v>
                </c:pt>
                <c:pt idx="70" formatCode="0.000">
                  <c:v>2.0684887613078291</c:v>
                </c:pt>
                <c:pt idx="71" formatCode="0.000">
                  <c:v>2.013182499412264</c:v>
                </c:pt>
                <c:pt idx="72" formatCode="0.000">
                  <c:v>1.9564476624861857</c:v>
                </c:pt>
                <c:pt idx="73" formatCode="0.000">
                  <c:v>1.8982281756218555</c:v>
                </c:pt>
                <c:pt idx="74" formatCode="0.000">
                  <c:v>1.8384649902421826</c:v>
                </c:pt>
                <c:pt idx="75" formatCode="0.000">
                  <c:v>1.7770958843340734</c:v>
                </c:pt>
                <c:pt idx="76" formatCode="0.000">
                  <c:v>1.7140552463584282</c:v>
                </c:pt>
                <c:pt idx="77" formatCode="0.000">
                  <c:v>1.6492738412591947</c:v>
                </c:pt>
                <c:pt idx="78" formatCode="0.000">
                  <c:v>1.5826785568171833</c:v>
                </c:pt>
                <c:pt idx="79" formatCode="0.000">
                  <c:v>1.5141921283950741</c:v>
                </c:pt>
                <c:pt idx="80" formatCode="0.000">
                  <c:v>1.4437328398949614</c:v>
                </c:pt>
                <c:pt idx="81" formatCode="0.000">
                  <c:v>1.3712141984950541</c:v>
                </c:pt>
                <c:pt idx="82" formatCode="0.000">
                  <c:v>1.2965445804434552</c:v>
                </c:pt>
                <c:pt idx="83" formatCode="0.000">
                  <c:v>1.2196268448591197</c:v>
                </c:pt>
                <c:pt idx="84" formatCode="0.000">
                  <c:v>1.1403579121171847</c:v>
                </c:pt>
                <c:pt idx="85" formatCode="0.000">
                  <c:v>1.058628302970843</c:v>
                </c:pt>
                <c:pt idx="86" formatCode="0.000">
                  <c:v>0.97432163407664429</c:v>
                </c:pt>
                <c:pt idx="87" formatCode="0.000">
                  <c:v>0.88731406503480514</c:v>
                </c:pt>
                <c:pt idx="88" formatCode="0.000">
                  <c:v>0.79747369141951086</c:v>
                </c:pt>
                <c:pt idx="89" formatCode="0.000">
                  <c:v>0.70465987754271775</c:v>
                </c:pt>
                <c:pt idx="90" formatCode="0.000">
                  <c:v>0.60872252185276277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447-E146-9A2C-41D506BD29FC}"/>
            </c:ext>
          </c:extLst>
        </c:ser>
        <c:ser>
          <c:idx val="1"/>
          <c:order val="4"/>
          <c:spPr>
            <a:ln w="28575">
              <a:solidFill>
                <a:schemeClr val="accent6">
                  <a:lumMod val="40000"/>
                  <a:lumOff val="60000"/>
                </a:schemeClr>
              </a:solidFill>
            </a:ln>
          </c:spPr>
          <c:marker>
            <c:symbol val="none"/>
          </c:marker>
          <c:val>
            <c:numRef>
              <c:f>Scenarios!$AJ$2:$AJ$92</c:f>
              <c:numCache>
                <c:formatCode>General</c:formatCode>
                <c:ptCount val="91"/>
                <c:pt idx="58" formatCode="0.000">
                  <c:v>2.6377975946953054</c:v>
                </c:pt>
                <c:pt idx="59" formatCode="0.000">
                  <c:v>2.6251563921648162</c:v>
                </c:pt>
                <c:pt idx="60" formatCode="0.000">
                  <c:v>2.6119368339629987</c:v>
                </c:pt>
                <c:pt idx="61" formatCode="0.000">
                  <c:v>2.598098299791864</c:v>
                </c:pt>
                <c:pt idx="62" formatCode="0.000">
                  <c:v>2.5835962742563607</c:v>
                </c:pt>
                <c:pt idx="63" formatCode="0.000">
                  <c:v>2.5683818685191131</c:v>
                </c:pt>
                <c:pt idx="64" formatCode="0.000">
                  <c:v>2.5524012696871843</c:v>
                </c:pt>
                <c:pt idx="65" formatCode="0.000">
                  <c:v>2.5355951048639374</c:v>
                </c:pt>
                <c:pt idx="66" formatCode="0.000">
                  <c:v>2.5178977040273369</c:v>
                </c:pt>
                <c:pt idx="67" formatCode="0.000">
                  <c:v>2.4992362424447738</c:v>
                </c:pt>
                <c:pt idx="68" formatCode="0.000">
                  <c:v>2.4795297390135871</c:v>
                </c:pt>
                <c:pt idx="69" formatCode="0.000">
                  <c:v>2.458687881475254</c:v>
                </c:pt>
                <c:pt idx="70" formatCode="0.000">
                  <c:v>2.4366096425575279</c:v>
                </c:pt>
                <c:pt idx="71" formatCode="0.000">
                  <c:v>2.413181642308587</c:v>
                </c:pt>
                <c:pt idx="72" formatCode="0.000">
                  <c:v>2.388276200602506</c:v>
                </c:pt>
                <c:pt idx="73" formatCode="0.000">
                  <c:v>2.3617490092039364</c:v>
                </c:pt>
                <c:pt idx="74" formatCode="0.000">
                  <c:v>2.3334363337689235</c:v>
                </c:pt>
                <c:pt idx="75" formatCode="0.000">
                  <c:v>2.3031516311891846</c:v>
                </c:pt>
                <c:pt idx="76" formatCode="0.000">
                  <c:v>2.2706814346088455</c:v>
                </c:pt>
                <c:pt idx="77" formatCode="0.000">
                  <c:v>2.2357803142203521</c:v>
                </c:pt>
                <c:pt idx="78" formatCode="0.000">
                  <c:v>2.1981646622460875</c:v>
                </c:pt>
                <c:pt idx="79" formatCode="0.000">
                  <c:v>2.1575049690715939</c:v>
                </c:pt>
                <c:pt idx="80" formatCode="0.000">
                  <c:v>2.1134161451474429</c:v>
                </c:pt>
                <c:pt idx="81" formatCode="0.000">
                  <c:v>2.0654452864123614</c:v>
                </c:pt>
                <c:pt idx="82" formatCode="0.000">
                  <c:v>2.0130560591095747</c:v>
                </c:pt>
                <c:pt idx="83" formatCode="0.000">
                  <c:v>1.9556085615844505</c:v>
                </c:pt>
                <c:pt idx="84" formatCode="0.000">
                  <c:v>1.892333057064024</c:v>
                </c:pt>
                <c:pt idx="85" formatCode="0.000">
                  <c:v>1.8222952848849243</c:v>
                </c:pt>
                <c:pt idx="86" formatCode="0.000">
                  <c:v>1.744350022298508</c:v>
                </c:pt>
                <c:pt idx="87" formatCode="0.000">
                  <c:v>1.6570779761547425</c:v>
                </c:pt>
                <c:pt idx="88" formatCode="0.000">
                  <c:v>1.5586985786835896</c:v>
                </c:pt>
                <c:pt idx="89" formatCode="0.000">
                  <c:v>1.4469472242746098</c:v>
                </c:pt>
                <c:pt idx="90" formatCode="0.000">
                  <c:v>1.3188987973476527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447-E146-9A2C-41D506BD29FC}"/>
            </c:ext>
          </c:extLst>
        </c:ser>
        <c:ser>
          <c:idx val="2"/>
          <c:order val="5"/>
          <c:spPr>
            <a:ln w="28575">
              <a:solidFill>
                <a:schemeClr val="accent6"/>
              </a:solidFill>
            </a:ln>
          </c:spPr>
          <c:marker>
            <c:symbol val="none"/>
          </c:marker>
          <c:val>
            <c:numRef>
              <c:f>Scenarios!$AI$2:$AI$92</c:f>
              <c:numCache>
                <c:formatCode>General</c:formatCode>
                <c:ptCount val="91"/>
                <c:pt idx="58" formatCode="0.000">
                  <c:v>2.6377975946953054</c:v>
                </c:pt>
                <c:pt idx="59" formatCode="0.000">
                  <c:v>2.6105606060288724</c:v>
                </c:pt>
                <c:pt idx="60" formatCode="0.000">
                  <c:v>2.5823995838212523</c:v>
                </c:pt>
                <c:pt idx="61" formatCode="0.000">
                  <c:v>2.5532666939614375</c:v>
                </c:pt>
                <c:pt idx="62" formatCode="0.000">
                  <c:v>2.523110742752031</c:v>
                </c:pt>
                <c:pt idx="63" formatCode="0.000">
                  <c:v>2.4918768766908843</c:v>
                </c:pt>
                <c:pt idx="64" formatCode="0.000">
                  <c:v>2.4595062494732658</c:v>
                </c:pt>
                <c:pt idx="65" formatCode="0.000">
                  <c:v>2.4259356519616135</c:v>
                </c:pt>
                <c:pt idx="66" formatCode="0.000">
                  <c:v>2.3910971002273995</c:v>
                </c:pt>
                <c:pt idx="67" formatCode="0.000">
                  <c:v>2.3549173760157909</c:v>
                </c:pt>
                <c:pt idx="68" formatCode="0.000">
                  <c:v>2.3173175130968104</c:v>
                </c:pt>
                <c:pt idx="69" formatCode="0.000">
                  <c:v>2.2782122219198726</c:v>
                </c:pt>
                <c:pt idx="70" formatCode="0.000">
                  <c:v>2.2375092437493249</c:v>
                </c:pt>
                <c:pt idx="71" formatCode="0.000">
                  <c:v>2.1951086239867585</c:v>
                </c:pt>
                <c:pt idx="72" formatCode="0.000">
                  <c:v>2.1509018926318713</c:v>
                </c:pt>
                <c:pt idx="73" formatCode="0.000">
                  <c:v>2.1047711377361504</c:v>
                </c:pt>
                <c:pt idx="74" formatCode="0.000">
                  <c:v>2.0565879551861701</c:v>
                </c:pt>
                <c:pt idx="75" formatCode="0.000">
                  <c:v>2.0062122551203729</c:v>
                </c:pt>
                <c:pt idx="76" formatCode="0.000">
                  <c:v>1.9534909016147048</c:v>
                </c:pt>
                <c:pt idx="77" formatCode="0.000">
                  <c:v>1.8982561578170529</c:v>
                </c:pt>
                <c:pt idx="78" formatCode="0.000">
                  <c:v>1.8403239032757945</c:v>
                </c:pt>
                <c:pt idx="79" formatCode="0.000">
                  <c:v>1.7794915835489191</c:v>
                </c:pt>
                <c:pt idx="80" formatCode="0.000">
                  <c:v>1.7155358439827655</c:v>
                </c:pt>
                <c:pt idx="81" formatCode="0.000">
                  <c:v>1.6482097894081076</c:v>
                </c:pt>
                <c:pt idx="82" formatCode="0.000">
                  <c:v>1.577239798889976</c:v>
                </c:pt>
                <c:pt idx="83" formatCode="0.000">
                  <c:v>1.5023218088993129</c:v>
                </c:pt>
                <c:pt idx="84" formatCode="0.000">
                  <c:v>1.4231169584459689</c:v>
                </c:pt>
                <c:pt idx="85" formatCode="0.000">
                  <c:v>1.3392464646279107</c:v>
                </c:pt>
                <c:pt idx="86" formatCode="0.000">
                  <c:v>1.2502855651156937</c:v>
                </c:pt>
                <c:pt idx="87" formatCode="0.000">
                  <c:v>1.1557563231600889</c:v>
                </c:pt>
                <c:pt idx="88" formatCode="0.000">
                  <c:v>1.0551190378781221</c:v>
                </c:pt>
                <c:pt idx="89" formatCode="0.000">
                  <c:v>0.94776193386508623</c:v>
                </c:pt>
                <c:pt idx="90" formatCode="0.000">
                  <c:v>0.83298871411430686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447-E146-9A2C-41D506BD29FC}"/>
            </c:ext>
          </c:extLst>
        </c:ser>
        <c:ser>
          <c:idx val="3"/>
          <c:order val="6"/>
          <c:spPr>
            <a:ln w="28575">
              <a:solidFill>
                <a:schemeClr val="accent2"/>
              </a:solidFill>
            </a:ln>
          </c:spPr>
          <c:marker>
            <c:symbol val="none"/>
          </c:marker>
          <c:val>
            <c:numRef>
              <c:f>Scenarios!$AF$2:$AF$92</c:f>
              <c:numCache>
                <c:formatCode>General</c:formatCode>
                <c:ptCount val="91"/>
                <c:pt idx="58" formatCode="0.000">
                  <c:v>2.6377975946953054</c:v>
                </c:pt>
                <c:pt idx="59" formatCode="0.000">
                  <c:v>2.5593731431655615</c:v>
                </c:pt>
                <c:pt idx="60" formatCode="0.000">
                  <c:v>2.482121860650953</c:v>
                </c:pt>
                <c:pt idx="61" formatCode="0.000">
                  <c:v>2.4060002317749563</c:v>
                </c:pt>
                <c:pt idx="62" formatCode="0.000">
                  <c:v>2.3309643190498246</c:v>
                </c:pt>
                <c:pt idx="63" formatCode="0.000">
                  <c:v>2.2569696615216763</c:v>
                </c:pt>
                <c:pt idx="64" formatCode="0.000">
                  <c:v>2.1839711638403525</c:v>
                </c:pt>
                <c:pt idx="65" formatCode="0.000">
                  <c:v>2.1119229744775629</c:v>
                </c:pt>
                <c:pt idx="66" formatCode="0.000">
                  <c:v>2.0407783516246818</c:v>
                </c:pt>
                <c:pt idx="67" formatCode="0.000">
                  <c:v>1.9704895150762354</c:v>
                </c:pt>
                <c:pt idx="68" formatCode="0.000">
                  <c:v>1.9010074821398903</c:v>
                </c:pt>
                <c:pt idx="69" formatCode="0.000">
                  <c:v>1.8322818853007521</c:v>
                </c:pt>
                <c:pt idx="70" formatCode="0.000">
                  <c:v>1.7642607689972152</c:v>
                </c:pt>
                <c:pt idx="71" formatCode="0.000">
                  <c:v>1.6968903624254887</c:v>
                </c:pt>
                <c:pt idx="72" formatCode="0.000">
                  <c:v>1.6301148247653776</c:v>
                </c:pt>
                <c:pt idx="73" formatCode="0.000">
                  <c:v>1.5638759585926534</c:v>
                </c:pt>
                <c:pt idx="74" formatCode="0.000">
                  <c:v>1.4981128864904829</c:v>
                </c:pt>
                <c:pt idx="75" formatCode="0.000">
                  <c:v>1.4327616849653224</c:v>
                </c:pt>
                <c:pt idx="76" formatCode="0.000">
                  <c:v>1.3677549686755832</c:v>
                </c:pt>
                <c:pt idx="77" formatCode="0.000">
                  <c:v>1.3030214166488556</c:v>
                </c:pt>
                <c:pt idx="78" formatCode="0.000">
                  <c:v>1.2384852305381351</c:v>
                </c:pt>
                <c:pt idx="79" formatCode="0.000">
                  <c:v>1.174065512975965</c:v>
                </c:pt>
                <c:pt idx="80" formatCode="0.000">
                  <c:v>1.1096755516337353</c:v>
                </c:pt>
                <c:pt idx="81" formatCode="0.000">
                  <c:v>1.045221991560302</c:v>
                </c:pt>
                <c:pt idx="82" formatCode="0.000">
                  <c:v>0.98060387460224008</c:v>
                </c:pt>
                <c:pt idx="83" formatCode="0.000">
                  <c:v>0.91571151999201694</c:v>
                </c:pt>
                <c:pt idx="84" formatCode="0.000">
                  <c:v>0.85042521425992923</c:v>
                </c:pt>
                <c:pt idx="85" formatCode="0.000">
                  <c:v>0.78461367112319325</c:v>
                </c:pt>
                <c:pt idx="86" formatCode="0.000">
                  <c:v>0.71813221245402392</c:v>
                </c:pt>
                <c:pt idx="87" formatCode="0.000">
                  <c:v>0.65082060918656726</c:v>
                </c:pt>
                <c:pt idx="88" formatCode="0.000">
                  <c:v>0.58250050522100383</c:v>
                </c:pt>
                <c:pt idx="89" formatCode="0.000">
                  <c:v>0.51297232683354754</c:v>
                </c:pt>
                <c:pt idx="90" formatCode="0.000">
                  <c:v>0.44201155316351287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447-E146-9A2C-41D506BD29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490080"/>
        <c:axId val="43944672"/>
      </c:lineChart>
      <c:catAx>
        <c:axId val="26490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44672"/>
        <c:crosses val="autoZero"/>
        <c:auto val="1"/>
        <c:lblAlgn val="ctr"/>
        <c:lblOffset val="100"/>
        <c:noMultiLvlLbl val="0"/>
      </c:catAx>
      <c:valAx>
        <c:axId val="4394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490080"/>
        <c:crosses val="autoZero"/>
        <c:crossBetween val="between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Renewable Energy Buildup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Scenarios!$A$109:$A$141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</c:numRef>
          </c:cat>
          <c:val>
            <c:numRef>
              <c:f>Scenarios!$J$109:$J$141</c:f>
              <c:numCache>
                <c:formatCode>0</c:formatCode>
                <c:ptCount val="33"/>
                <c:pt idx="0">
                  <c:v>0</c:v>
                </c:pt>
                <c:pt idx="1">
                  <c:v>490903502.60301971</c:v>
                </c:pt>
                <c:pt idx="2">
                  <c:v>981165754.38181305</c:v>
                </c:pt>
                <c:pt idx="3">
                  <c:v>1470712058.2809029</c:v>
                </c:pt>
                <c:pt idx="4">
                  <c:v>1959464985.8629322</c:v>
                </c:pt>
                <c:pt idx="5">
                  <c:v>2447344297.9321957</c:v>
                </c:pt>
                <c:pt idx="6">
                  <c:v>2934266863.075695</c:v>
                </c:pt>
                <c:pt idx="7">
                  <c:v>3420146574.0701065</c:v>
                </c:pt>
                <c:pt idx="8">
                  <c:v>3904894262.1019497</c:v>
                </c:pt>
                <c:pt idx="9">
                  <c:v>4388417608.7468567</c:v>
                </c:pt>
                <c:pt idx="10">
                  <c:v>4870621055.652689</c:v>
                </c:pt>
                <c:pt idx="11">
                  <c:v>5351405711.8697567</c:v>
                </c:pt>
                <c:pt idx="12">
                  <c:v>5830669258.7702885</c:v>
                </c:pt>
                <c:pt idx="13">
                  <c:v>6308305852.4976749</c:v>
                </c:pt>
                <c:pt idx="14">
                  <c:v>6784206023.8847713</c:v>
                </c:pt>
                <c:pt idx="15">
                  <c:v>7258256575.7790079</c:v>
                </c:pt>
                <c:pt idx="16">
                  <c:v>7730340477.7106647</c:v>
                </c:pt>
                <c:pt idx="17">
                  <c:v>8200336757.8390102</c:v>
                </c:pt>
                <c:pt idx="18">
                  <c:v>8668120392.1096878</c:v>
                </c:pt>
                <c:pt idx="19">
                  <c:v>9133562190.5548725</c:v>
                </c:pt>
                <c:pt idx="20">
                  <c:v>9596528680.6663818</c:v>
                </c:pt>
                <c:pt idx="21">
                  <c:v>10056881987.770016</c:v>
                </c:pt>
                <c:pt idx="22">
                  <c:v>10514479712.327967</c:v>
                </c:pt>
                <c:pt idx="23">
                  <c:v>10969174804.094109</c:v>
                </c:pt>
                <c:pt idx="24">
                  <c:v>11420815433.045471</c:v>
                </c:pt>
                <c:pt idx="25">
                  <c:v>11869244857.011309</c:v>
                </c:pt>
                <c:pt idx="26">
                  <c:v>12314301285.919153</c:v>
                </c:pt>
                <c:pt idx="27">
                  <c:v>12755817742.575642</c:v>
                </c:pt>
                <c:pt idx="28">
                  <c:v>13193621919.897688</c:v>
                </c:pt>
                <c:pt idx="29">
                  <c:v>13627536034.507797</c:v>
                </c:pt>
                <c:pt idx="30">
                  <c:v>14057376676.605103</c:v>
                </c:pt>
                <c:pt idx="31">
                  <c:v>14482954656.021782</c:v>
                </c:pt>
                <c:pt idx="32">
                  <c:v>14904074844.372324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BB-8545-B825-00C034700558}"/>
            </c:ext>
          </c:extLst>
        </c:ser>
        <c:ser>
          <c:idx val="2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Scenarios!$A$109:$A$141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</c:numRef>
          </c:cat>
          <c:val>
            <c:numRef>
              <c:f>Scenarios!$K$109:$K$141</c:f>
              <c:numCache>
                <c:formatCode>General</c:formatCode>
                <c:ptCount val="33"/>
                <c:pt idx="0" formatCode="0">
                  <c:v>0</c:v>
                </c:pt>
                <c:pt idx="1">
                  <c:v>413563453.8698864</c:v>
                </c:pt>
                <c:pt idx="2">
                  <c:v>823392054.96622658</c:v>
                </c:pt>
                <c:pt idx="3">
                  <c:v>1229318298.1750488</c:v>
                </c:pt>
                <c:pt idx="4">
                  <c:v>1631169472.1189728</c:v>
                </c:pt>
                <c:pt idx="5">
                  <c:v>2028767517.9086456</c:v>
                </c:pt>
                <c:pt idx="6">
                  <c:v>2421928884.3268719</c:v>
                </c:pt>
                <c:pt idx="7">
                  <c:v>2810464379.3590069</c:v>
                </c:pt>
                <c:pt idx="8">
                  <c:v>3194179017.9815769</c:v>
                </c:pt>
                <c:pt idx="9">
                  <c:v>3572871866.1187325</c:v>
                </c:pt>
                <c:pt idx="10">
                  <c:v>3946335880.6741505</c:v>
                </c:pt>
                <c:pt idx="11">
                  <c:v>4314357745.5438328</c:v>
                </c:pt>
                <c:pt idx="12">
                  <c:v>4676717703.5130787</c:v>
                </c:pt>
                <c:pt idx="13">
                  <c:v>5033189383.9384594</c:v>
                </c:pt>
                <c:pt idx="14">
                  <c:v>5383539626.1135693</c:v>
                </c:pt>
                <c:pt idx="15">
                  <c:v>5727528298.2147684</c:v>
                </c:pt>
                <c:pt idx="16">
                  <c:v>6064908111.720768</c:v>
                </c:pt>
                <c:pt idx="17">
                  <c:v>6395424431.197464</c:v>
                </c:pt>
                <c:pt idx="18">
                  <c:v>6718815079.3368139</c:v>
                </c:pt>
                <c:pt idx="19">
                  <c:v>7034810137.1360779</c:v>
                </c:pt>
                <c:pt idx="20">
                  <c:v>7343131739.1009369</c:v>
                </c:pt>
                <c:pt idx="21">
                  <c:v>7643493863.3534269</c:v>
                </c:pt>
                <c:pt idx="22">
                  <c:v>7935602116.5228157</c:v>
                </c:pt>
                <c:pt idx="23">
                  <c:v>8219153513.294611</c:v>
                </c:pt>
                <c:pt idx="24">
                  <c:v>8493836250.4901819</c:v>
                </c:pt>
                <c:pt idx="25">
                  <c:v>8759329475.5463142</c:v>
                </c:pt>
                <c:pt idx="26">
                  <c:v>9015303049.2610893</c:v>
                </c:pt>
                <c:pt idx="27">
                  <c:v>9261417302.6693649</c:v>
                </c:pt>
                <c:pt idx="28">
                  <c:v>9497322787.9079399</c:v>
                </c:pt>
                <c:pt idx="29">
                  <c:v>9722660022.9271984</c:v>
                </c:pt>
                <c:pt idx="30">
                  <c:v>9937059229.9028168</c:v>
                </c:pt>
                <c:pt idx="31">
                  <c:v>10140140067.197569</c:v>
                </c:pt>
                <c:pt idx="32">
                  <c:v>10331511354.719992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BB-8545-B825-00C034700558}"/>
            </c:ext>
          </c:extLst>
        </c:ser>
        <c:ser>
          <c:idx val="3"/>
          <c:order val="2"/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Scenarios!$A$109:$A$141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</c:numRef>
          </c:cat>
          <c:val>
            <c:numRef>
              <c:f>Scenarios!$L$109:$L$141</c:f>
              <c:numCache>
                <c:formatCode>General</c:formatCode>
                <c:ptCount val="33"/>
                <c:pt idx="0" formatCode="0">
                  <c:v>0</c:v>
                </c:pt>
                <c:pt idx="1">
                  <c:v>336223405.1367569</c:v>
                </c:pt>
                <c:pt idx="2">
                  <c:v>665618355.55063248</c:v>
                </c:pt>
                <c:pt idx="3">
                  <c:v>987924538.0691967</c:v>
                </c:pt>
                <c:pt idx="4">
                  <c:v>1302873958.3750114</c:v>
                </c:pt>
                <c:pt idx="5">
                  <c:v>1610190737.8850975</c:v>
                </c:pt>
                <c:pt idx="6">
                  <c:v>1909590905.5780468</c:v>
                </c:pt>
                <c:pt idx="7">
                  <c:v>2200782184.6479015</c:v>
                </c:pt>
                <c:pt idx="8">
                  <c:v>2483463773.8612061</c:v>
                </c:pt>
                <c:pt idx="9">
                  <c:v>2757326123.4906063</c:v>
                </c:pt>
                <c:pt idx="10">
                  <c:v>3022050705.6956081</c:v>
                </c:pt>
                <c:pt idx="11">
                  <c:v>3277309779.217905</c:v>
                </c:pt>
                <c:pt idx="12">
                  <c:v>3522766148.2558689</c:v>
                </c:pt>
                <c:pt idx="13">
                  <c:v>3758072915.3792419</c:v>
                </c:pt>
                <c:pt idx="14">
                  <c:v>3982873228.3423672</c:v>
                </c:pt>
                <c:pt idx="15">
                  <c:v>4196800020.6505251</c:v>
                </c:pt>
                <c:pt idx="16">
                  <c:v>4399475745.7308731</c:v>
                </c:pt>
                <c:pt idx="17">
                  <c:v>4590512104.5559139</c:v>
                </c:pt>
                <c:pt idx="18">
                  <c:v>4769509766.5639391</c:v>
                </c:pt>
                <c:pt idx="19">
                  <c:v>4936058083.7172871</c:v>
                </c:pt>
                <c:pt idx="20">
                  <c:v>5089734797.5354958</c:v>
                </c:pt>
                <c:pt idx="21">
                  <c:v>5230105738.9368372</c:v>
                </c:pt>
                <c:pt idx="22">
                  <c:v>5356724520.7176609</c:v>
                </c:pt>
                <c:pt idx="23">
                  <c:v>5469132222.4951153</c:v>
                </c:pt>
                <c:pt idx="24">
                  <c:v>5566857067.9348955</c:v>
                </c:pt>
                <c:pt idx="25">
                  <c:v>5649414094.0813179</c:v>
                </c:pt>
                <c:pt idx="26">
                  <c:v>5716304812.6030178</c:v>
                </c:pt>
                <c:pt idx="27">
                  <c:v>5767016862.7630892</c:v>
                </c:pt>
                <c:pt idx="28">
                  <c:v>5801023655.91819</c:v>
                </c:pt>
                <c:pt idx="29">
                  <c:v>5817784011.3465996</c:v>
                </c:pt>
                <c:pt idx="30">
                  <c:v>5816741783.2005243</c:v>
                </c:pt>
                <c:pt idx="31">
                  <c:v>5797325478.3733616</c:v>
                </c:pt>
                <c:pt idx="32">
                  <c:v>5758947865.0676575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0BB-8545-B825-00C034700558}"/>
            </c:ext>
          </c:extLst>
        </c:ser>
        <c:ser>
          <c:idx val="4"/>
          <c:order val="3"/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Scenarios!$A$109:$A$141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</c:numRef>
          </c:cat>
          <c:val>
            <c:numRef>
              <c:f>Scenarios!$M$109:$M$141</c:f>
              <c:numCache>
                <c:formatCode>0</c:formatCode>
                <c:ptCount val="33"/>
                <c:pt idx="0">
                  <c:v>0</c:v>
                </c:pt>
                <c:pt idx="1">
                  <c:v>216638791.96956062</c:v>
                </c:pt>
                <c:pt idx="2">
                  <c:v>433277583.93912125</c:v>
                </c:pt>
                <c:pt idx="3">
                  <c:v>649916375.90867805</c:v>
                </c:pt>
                <c:pt idx="4">
                  <c:v>866555167.87823677</c:v>
                </c:pt>
                <c:pt idx="5">
                  <c:v>1083193959.8477955</c:v>
                </c:pt>
                <c:pt idx="6">
                  <c:v>1299832751.8173542</c:v>
                </c:pt>
                <c:pt idx="7">
                  <c:v>1516471543.7869148</c:v>
                </c:pt>
                <c:pt idx="8">
                  <c:v>1733110335.7564735</c:v>
                </c:pt>
                <c:pt idx="9">
                  <c:v>1949749127.7260342</c:v>
                </c:pt>
                <c:pt idx="10">
                  <c:v>2166387919.695591</c:v>
                </c:pt>
                <c:pt idx="11">
                  <c:v>2383026711.6651516</c:v>
                </c:pt>
                <c:pt idx="12">
                  <c:v>2599665503.6347122</c:v>
                </c:pt>
                <c:pt idx="13">
                  <c:v>2816304295.6042709</c:v>
                </c:pt>
                <c:pt idx="14">
                  <c:v>3032943087.5738316</c:v>
                </c:pt>
                <c:pt idx="15">
                  <c:v>3249581879.5433874</c:v>
                </c:pt>
                <c:pt idx="16">
                  <c:v>3466220671.5129471</c:v>
                </c:pt>
                <c:pt idx="17">
                  <c:v>3682859463.4825077</c:v>
                </c:pt>
                <c:pt idx="18">
                  <c:v>3899498255.4520655</c:v>
                </c:pt>
                <c:pt idx="19">
                  <c:v>4116137047.421627</c:v>
                </c:pt>
                <c:pt idx="20">
                  <c:v>4332775839.3911858</c:v>
                </c:pt>
                <c:pt idx="21">
                  <c:v>4549414631.3607435</c:v>
                </c:pt>
                <c:pt idx="22">
                  <c:v>4766053423.3303032</c:v>
                </c:pt>
                <c:pt idx="23">
                  <c:v>4982692215.2998657</c:v>
                </c:pt>
                <c:pt idx="24">
                  <c:v>5199331007.2694216</c:v>
                </c:pt>
                <c:pt idx="25">
                  <c:v>5415969799.2389812</c:v>
                </c:pt>
                <c:pt idx="26">
                  <c:v>5632608591.20854</c:v>
                </c:pt>
                <c:pt idx="27">
                  <c:v>5849247383.1781015</c:v>
                </c:pt>
                <c:pt idx="28">
                  <c:v>6065886175.1476593</c:v>
                </c:pt>
                <c:pt idx="29">
                  <c:v>6282524967.1172199</c:v>
                </c:pt>
                <c:pt idx="30">
                  <c:v>6499163759.0867777</c:v>
                </c:pt>
                <c:pt idx="31">
                  <c:v>6715802551.0563374</c:v>
                </c:pt>
                <c:pt idx="32">
                  <c:v>6932441343.0258961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0BB-8545-B825-00C034700558}"/>
            </c:ext>
          </c:extLst>
        </c:ser>
        <c:ser>
          <c:idx val="5"/>
          <c:order val="4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Scenarios!$A$109:$A$141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</c:numRef>
          </c:cat>
          <c:val>
            <c:numRef>
              <c:f>Scenarios!$N$109:$N$141</c:f>
              <c:numCache>
                <c:formatCode>General</c:formatCode>
                <c:ptCount val="33"/>
                <c:pt idx="0" formatCode="0">
                  <c:v>0</c:v>
                </c:pt>
                <c:pt idx="1">
                  <c:v>140815214.78021431</c:v>
                </c:pt>
                <c:pt idx="2">
                  <c:v>281630429.56042671</c:v>
                </c:pt>
                <c:pt idx="3">
                  <c:v>422445644.34064102</c:v>
                </c:pt>
                <c:pt idx="4">
                  <c:v>563260859.12085533</c:v>
                </c:pt>
                <c:pt idx="5">
                  <c:v>704076073.90106773</c:v>
                </c:pt>
                <c:pt idx="6">
                  <c:v>844891288.68128014</c:v>
                </c:pt>
                <c:pt idx="7">
                  <c:v>985706503.46149445</c:v>
                </c:pt>
                <c:pt idx="8">
                  <c:v>1126521718.2417068</c:v>
                </c:pt>
                <c:pt idx="9">
                  <c:v>1267336933.0219193</c:v>
                </c:pt>
                <c:pt idx="10">
                  <c:v>1408152147.8021336</c:v>
                </c:pt>
                <c:pt idx="11">
                  <c:v>1548967362.5823498</c:v>
                </c:pt>
                <c:pt idx="12">
                  <c:v>1689782577.3625622</c:v>
                </c:pt>
                <c:pt idx="13">
                  <c:v>1830597792.1427765</c:v>
                </c:pt>
                <c:pt idx="14">
                  <c:v>1971413006.9229927</c:v>
                </c:pt>
                <c:pt idx="15">
                  <c:v>2112228221.7032022</c:v>
                </c:pt>
                <c:pt idx="16">
                  <c:v>2253043436.4834175</c:v>
                </c:pt>
                <c:pt idx="17">
                  <c:v>2393858651.2636318</c:v>
                </c:pt>
                <c:pt idx="18">
                  <c:v>2534673866.0438452</c:v>
                </c:pt>
                <c:pt idx="19">
                  <c:v>2675489080.8240566</c:v>
                </c:pt>
                <c:pt idx="20">
                  <c:v>2816304295.6042709</c:v>
                </c:pt>
                <c:pt idx="21">
                  <c:v>2957119510.3844824</c:v>
                </c:pt>
                <c:pt idx="22">
                  <c:v>3097934725.1646996</c:v>
                </c:pt>
                <c:pt idx="23">
                  <c:v>3238749939.9449139</c:v>
                </c:pt>
                <c:pt idx="24">
                  <c:v>3379565154.7251263</c:v>
                </c:pt>
                <c:pt idx="25">
                  <c:v>3520380369.5053377</c:v>
                </c:pt>
                <c:pt idx="26">
                  <c:v>3661195584.2855511</c:v>
                </c:pt>
                <c:pt idx="27">
                  <c:v>3802010799.0657663</c:v>
                </c:pt>
                <c:pt idx="28">
                  <c:v>3942826013.8459797</c:v>
                </c:pt>
                <c:pt idx="29">
                  <c:v>4083641228.6261926</c:v>
                </c:pt>
                <c:pt idx="30">
                  <c:v>4224456443.4064054</c:v>
                </c:pt>
                <c:pt idx="31">
                  <c:v>4365271658.1866188</c:v>
                </c:pt>
                <c:pt idx="32">
                  <c:v>4506086872.9668331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0BB-8545-B825-00C034700558}"/>
            </c:ext>
          </c:extLst>
        </c:ser>
        <c:ser>
          <c:idx val="6"/>
          <c:order val="5"/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Scenarios!$A$109:$A$141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</c:numRef>
          </c:cat>
          <c:val>
            <c:numRef>
              <c:f>Scenarios!$O$109:$O$141</c:f>
              <c:numCache>
                <c:formatCode>General</c:formatCode>
                <c:ptCount val="33"/>
                <c:pt idx="0" formatCode="0">
                  <c:v>0</c:v>
                </c:pt>
                <c:pt idx="1">
                  <c:v>64991637.590869904</c:v>
                </c:pt>
                <c:pt idx="2">
                  <c:v>129983275.18173409</c:v>
                </c:pt>
                <c:pt idx="3">
                  <c:v>194974912.77260399</c:v>
                </c:pt>
                <c:pt idx="4">
                  <c:v>259966550.36347008</c:v>
                </c:pt>
                <c:pt idx="5">
                  <c:v>324958187.95433998</c:v>
                </c:pt>
                <c:pt idx="6">
                  <c:v>389949825.54520416</c:v>
                </c:pt>
                <c:pt idx="7">
                  <c:v>454941463.13607407</c:v>
                </c:pt>
                <c:pt idx="8">
                  <c:v>519933100.72694206</c:v>
                </c:pt>
                <c:pt idx="9">
                  <c:v>584924738.31780815</c:v>
                </c:pt>
                <c:pt idx="10">
                  <c:v>649916375.90867805</c:v>
                </c:pt>
                <c:pt idx="11">
                  <c:v>714908013.49954605</c:v>
                </c:pt>
                <c:pt idx="12">
                  <c:v>779899651.09041214</c:v>
                </c:pt>
                <c:pt idx="13">
                  <c:v>844891288.68128204</c:v>
                </c:pt>
                <c:pt idx="14">
                  <c:v>909882926.27215004</c:v>
                </c:pt>
                <c:pt idx="15">
                  <c:v>974874563.86301517</c:v>
                </c:pt>
                <c:pt idx="16">
                  <c:v>1039866201.453886</c:v>
                </c:pt>
                <c:pt idx="17">
                  <c:v>1104857839.0447521</c:v>
                </c:pt>
                <c:pt idx="18">
                  <c:v>1169849476.6356192</c:v>
                </c:pt>
                <c:pt idx="19">
                  <c:v>1234841114.2264891</c:v>
                </c:pt>
                <c:pt idx="20">
                  <c:v>1299832751.8173571</c:v>
                </c:pt>
                <c:pt idx="21">
                  <c:v>1364824389.4082222</c:v>
                </c:pt>
                <c:pt idx="22">
                  <c:v>1429816026.9990931</c:v>
                </c:pt>
                <c:pt idx="23">
                  <c:v>1494807664.5899601</c:v>
                </c:pt>
                <c:pt idx="24">
                  <c:v>1559799302.1808281</c:v>
                </c:pt>
                <c:pt idx="25">
                  <c:v>1624790939.7716942</c:v>
                </c:pt>
                <c:pt idx="26">
                  <c:v>1689782577.3625612</c:v>
                </c:pt>
                <c:pt idx="27">
                  <c:v>1754774214.9534311</c:v>
                </c:pt>
                <c:pt idx="28">
                  <c:v>1819765852.5442991</c:v>
                </c:pt>
                <c:pt idx="29">
                  <c:v>1884757490.1351676</c:v>
                </c:pt>
                <c:pt idx="30">
                  <c:v>1949749127.7260332</c:v>
                </c:pt>
                <c:pt idx="31">
                  <c:v>2014740765.3169007</c:v>
                </c:pt>
                <c:pt idx="32">
                  <c:v>2079732402.9077687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0BB-8545-B825-00C034700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22924847"/>
        <c:axId val="1558921679"/>
      </c:lineChart>
      <c:catAx>
        <c:axId val="15229248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8921679"/>
        <c:crosses val="autoZero"/>
        <c:auto val="1"/>
        <c:lblAlgn val="ctr"/>
        <c:lblOffset val="100"/>
        <c:noMultiLvlLbl val="0"/>
      </c:catAx>
      <c:valAx>
        <c:axId val="1558921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29248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819150</xdr:colOff>
      <xdr:row>0</xdr:row>
      <xdr:rowOff>196850</xdr:rowOff>
    </xdr:from>
    <xdr:to>
      <xdr:col>42</xdr:col>
      <xdr:colOff>438150</xdr:colOff>
      <xdr:row>14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04FBE77-165D-D341-B43B-ED3927BC74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0</xdr:colOff>
      <xdr:row>16</xdr:row>
      <xdr:rowOff>0</xdr:rowOff>
    </xdr:from>
    <xdr:to>
      <xdr:col>42</xdr:col>
      <xdr:colOff>444500</xdr:colOff>
      <xdr:row>29</xdr:row>
      <xdr:rowOff>101600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34DD2C9-2ED7-2640-9F97-B6DF2B4182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0</xdr:colOff>
      <xdr:row>30</xdr:row>
      <xdr:rowOff>76200</xdr:rowOff>
    </xdr:from>
    <xdr:to>
      <xdr:col>42</xdr:col>
      <xdr:colOff>444500</xdr:colOff>
      <xdr:row>44</xdr:row>
      <xdr:rowOff>101600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6F8348D-BEDB-A244-97CE-E58A4868AA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37</xdr:col>
      <xdr:colOff>0</xdr:colOff>
      <xdr:row>46</xdr:row>
      <xdr:rowOff>0</xdr:rowOff>
    </xdr:from>
    <xdr:to>
      <xdr:col>42</xdr:col>
      <xdr:colOff>444500</xdr:colOff>
      <xdr:row>59</xdr:row>
      <xdr:rowOff>101600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DF8F463-C265-9C47-921D-72532D259A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44</xdr:col>
      <xdr:colOff>0</xdr:colOff>
      <xdr:row>16</xdr:row>
      <xdr:rowOff>0</xdr:rowOff>
    </xdr:from>
    <xdr:to>
      <xdr:col>49</xdr:col>
      <xdr:colOff>444500</xdr:colOff>
      <xdr:row>29</xdr:row>
      <xdr:rowOff>101600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7E19F1B-74A0-D940-B31C-BC3DB39EE4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0</xdr:colOff>
      <xdr:row>31</xdr:row>
      <xdr:rowOff>0</xdr:rowOff>
    </xdr:from>
    <xdr:to>
      <xdr:col>49</xdr:col>
      <xdr:colOff>444500</xdr:colOff>
      <xdr:row>44</xdr:row>
      <xdr:rowOff>101600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5B6C139-3FFC-4747-91DD-F5E11E5C4D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43</xdr:col>
      <xdr:colOff>821009</xdr:colOff>
      <xdr:row>45</xdr:row>
      <xdr:rowOff>205251</xdr:rowOff>
    </xdr:from>
    <xdr:to>
      <xdr:col>49</xdr:col>
      <xdr:colOff>577272</xdr:colOff>
      <xdr:row>61</xdr:row>
      <xdr:rowOff>51312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A5CBDA2-4BB0-EE41-9096-E12D9A46B2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0</xdr:colOff>
      <xdr:row>108</xdr:row>
      <xdr:rowOff>196850</xdr:rowOff>
    </xdr:from>
    <xdr:to>
      <xdr:col>26</xdr:col>
      <xdr:colOff>558800</xdr:colOff>
      <xdr:row>125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E94CF7A-4177-E54D-9733-17B3C6801D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simon.schmid@republik.ch" TargetMode="External"/><Relationship Id="rId1" Type="http://schemas.openxmlformats.org/officeDocument/2006/relationships/hyperlink" Target="http://www.republik.ch/2020/03/02/wie-sich-klima-und-wachstum-vertragen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ADB31-49C2-C948-BBBA-DD2A9C80D50C}">
  <dimension ref="A1:C10"/>
  <sheetViews>
    <sheetView tabSelected="1" workbookViewId="0">
      <selection activeCell="C15" sqref="C15"/>
    </sheetView>
  </sheetViews>
  <sheetFormatPr baseColWidth="10" defaultRowHeight="16"/>
  <cols>
    <col min="1" max="1" width="21.1640625" customWidth="1"/>
    <col min="2" max="2" width="22.33203125" customWidth="1"/>
    <col min="3" max="3" width="85.33203125" customWidth="1"/>
  </cols>
  <sheetData>
    <row r="1" spans="1:3">
      <c r="A1" s="15" t="s">
        <v>23</v>
      </c>
      <c r="B1" s="15" t="s">
        <v>24</v>
      </c>
      <c r="C1" s="15" t="s">
        <v>28</v>
      </c>
    </row>
    <row r="2" spans="1:3">
      <c r="A2" t="s">
        <v>25</v>
      </c>
      <c r="B2" t="s">
        <v>26</v>
      </c>
      <c r="C2" t="s">
        <v>27</v>
      </c>
    </row>
    <row r="3" spans="1:3">
      <c r="A3" t="s">
        <v>29</v>
      </c>
      <c r="B3" t="s">
        <v>30</v>
      </c>
      <c r="C3" t="s">
        <v>31</v>
      </c>
    </row>
    <row r="4" spans="1:3">
      <c r="A4" t="s">
        <v>32</v>
      </c>
      <c r="B4" t="s">
        <v>33</v>
      </c>
      <c r="C4" t="s">
        <v>34</v>
      </c>
    </row>
    <row r="5" spans="1:3">
      <c r="A5" t="s">
        <v>35</v>
      </c>
      <c r="B5" t="s">
        <v>37</v>
      </c>
      <c r="C5" t="s">
        <v>36</v>
      </c>
    </row>
    <row r="7" spans="1:3">
      <c r="A7" t="s">
        <v>38</v>
      </c>
    </row>
    <row r="8" spans="1:3">
      <c r="A8" s="42" t="s">
        <v>20</v>
      </c>
    </row>
    <row r="9" spans="1:3">
      <c r="A9" t="s">
        <v>22</v>
      </c>
    </row>
    <row r="10" spans="1:3">
      <c r="A10" s="42" t="s">
        <v>21</v>
      </c>
    </row>
  </sheetData>
  <hyperlinks>
    <hyperlink ref="A8" r:id="rId1" xr:uid="{34AACCCD-FAF1-4B4C-9FC9-B99D6126732B}"/>
    <hyperlink ref="A10" r:id="rId2" xr:uid="{4D4B9352-A31B-1D4F-8045-DBD54B35F27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9DE72-0E81-C24A-B93C-B2BBE692C4C8}">
  <dimension ref="A1:AJ141"/>
  <sheetViews>
    <sheetView zoomScaleNormal="100" workbookViewId="0">
      <pane ySplit="1" topLeftCell="A2" activePane="bottomLeft" state="frozen"/>
      <selection pane="bottomLeft" activeCell="AR39" sqref="AR39"/>
    </sheetView>
  </sheetViews>
  <sheetFormatPr baseColWidth="10" defaultRowHeight="16"/>
  <cols>
    <col min="1" max="1" width="25.6640625" customWidth="1"/>
    <col min="2" max="2" width="2.5" customWidth="1"/>
    <col min="3" max="3" width="11.1640625" bestFit="1" customWidth="1"/>
    <col min="4" max="4" width="2.33203125" style="5" customWidth="1"/>
    <col min="5" max="5" width="12.33203125" bestFit="1" customWidth="1"/>
    <col min="6" max="7" width="12.33203125" customWidth="1"/>
    <col min="8" max="8" width="1.83203125" customWidth="1"/>
    <col min="9" max="9" width="13.83203125" customWidth="1"/>
    <col min="10" max="15" width="15.6640625" customWidth="1"/>
    <col min="16" max="16" width="2.6640625" style="5" customWidth="1"/>
    <col min="17" max="17" width="13.1640625" customWidth="1"/>
    <col min="18" max="18" width="2.1640625" style="5" customWidth="1"/>
    <col min="19" max="19" width="13.1640625" customWidth="1"/>
    <col min="20" max="20" width="3.1640625" customWidth="1"/>
    <col min="21" max="23" width="9" customWidth="1"/>
    <col min="24" max="24" width="2" customWidth="1"/>
    <col min="25" max="28" width="9" customWidth="1"/>
    <col min="29" max="29" width="2" customWidth="1"/>
    <col min="30" max="36" width="9" customWidth="1"/>
  </cols>
  <sheetData>
    <row r="1" spans="1:30" s="15" customFormat="1">
      <c r="C1" s="15" t="s">
        <v>1</v>
      </c>
      <c r="D1" s="23"/>
      <c r="E1" s="15" t="s">
        <v>3</v>
      </c>
      <c r="I1" s="15" t="s">
        <v>2</v>
      </c>
      <c r="P1" s="23"/>
      <c r="Q1" s="15" t="s">
        <v>16</v>
      </c>
      <c r="R1" s="23"/>
      <c r="S1" s="15" t="s">
        <v>0</v>
      </c>
      <c r="U1" s="15" t="s">
        <v>4</v>
      </c>
      <c r="Y1" s="15" t="s">
        <v>5</v>
      </c>
      <c r="AD1" s="15" t="s">
        <v>6</v>
      </c>
    </row>
    <row r="2" spans="1:30">
      <c r="A2">
        <v>1960</v>
      </c>
      <c r="C2" s="2">
        <v>3034949715</v>
      </c>
      <c r="D2" s="24"/>
      <c r="E2">
        <v>11359098617521.373</v>
      </c>
      <c r="P2" s="24"/>
      <c r="Q2" s="2"/>
      <c r="S2" s="2">
        <v>9344021600</v>
      </c>
      <c r="U2" s="2">
        <f t="shared" ref="U2:U33" si="0">E2/C2</f>
        <v>3742.7633681638686</v>
      </c>
    </row>
    <row r="3" spans="1:30">
      <c r="A3">
        <v>1961</v>
      </c>
      <c r="C3" s="2">
        <v>3091843513</v>
      </c>
      <c r="D3" s="24"/>
      <c r="E3">
        <v>11847582313485.537</v>
      </c>
      <c r="P3" s="24"/>
      <c r="Q3" s="2"/>
      <c r="S3" s="2">
        <v>9365855200</v>
      </c>
      <c r="U3" s="2">
        <f t="shared" si="0"/>
        <v>3831.8829085854636</v>
      </c>
    </row>
    <row r="4" spans="1:30">
      <c r="A4">
        <v>1962</v>
      </c>
      <c r="C4" s="2">
        <v>3150420761</v>
      </c>
      <c r="D4" s="24"/>
      <c r="E4">
        <v>12505601264584.936</v>
      </c>
      <c r="P4" s="24"/>
      <c r="Q4" s="2"/>
      <c r="S4" s="2">
        <v>9698232500</v>
      </c>
      <c r="U4" s="2">
        <f t="shared" si="0"/>
        <v>3969.5019215831453</v>
      </c>
    </row>
    <row r="5" spans="1:30">
      <c r="A5">
        <v>1963</v>
      </c>
      <c r="C5" s="2">
        <v>3211000946</v>
      </c>
      <c r="D5" s="24"/>
      <c r="E5">
        <v>13175082553539.52</v>
      </c>
      <c r="P5" s="24"/>
      <c r="Q5" s="2"/>
      <c r="S5" s="2">
        <v>10247496800</v>
      </c>
      <c r="U5" s="2">
        <f t="shared" si="0"/>
        <v>4103.1076524446216</v>
      </c>
    </row>
    <row r="6" spans="1:30">
      <c r="A6">
        <v>1964</v>
      </c>
      <c r="C6" s="2">
        <v>3273978272</v>
      </c>
      <c r="D6" s="24"/>
      <c r="E6">
        <v>14059758261031.617</v>
      </c>
      <c r="P6" s="24"/>
      <c r="Q6" s="2"/>
      <c r="S6" s="2">
        <v>10780607400</v>
      </c>
      <c r="U6" s="2">
        <f t="shared" si="0"/>
        <v>4294.3957146187249</v>
      </c>
    </row>
    <row r="7" spans="1:30">
      <c r="A7">
        <v>1965</v>
      </c>
      <c r="C7" s="2">
        <v>3339583510</v>
      </c>
      <c r="D7" s="24"/>
      <c r="E7">
        <v>14835779681486.545</v>
      </c>
      <c r="I7" s="2">
        <v>3703378468.9773827</v>
      </c>
      <c r="J7" s="2"/>
      <c r="K7" s="2"/>
      <c r="L7" s="2"/>
      <c r="M7" s="2"/>
      <c r="N7" s="2"/>
      <c r="O7" s="2"/>
      <c r="P7" s="24"/>
      <c r="Q7" s="2"/>
      <c r="R7" s="24"/>
      <c r="S7" s="2">
        <v>11281375900</v>
      </c>
      <c r="U7" s="2">
        <f t="shared" si="0"/>
        <v>4442.4041611963003</v>
      </c>
      <c r="Y7" s="1">
        <f t="shared" ref="Y7:Y38" si="1">I7/E7*1000</f>
        <v>0.24962479549347855</v>
      </c>
      <c r="AD7" s="1">
        <f t="shared" ref="AD7:AD38" si="2">S7/I7</f>
        <v>3.0462389935304497</v>
      </c>
    </row>
    <row r="8" spans="1:30">
      <c r="A8">
        <v>1966</v>
      </c>
      <c r="C8" s="2">
        <v>3407922631</v>
      </c>
      <c r="D8" s="24"/>
      <c r="E8">
        <v>15691739370253.693</v>
      </c>
      <c r="I8" s="2">
        <v>3904298745.3824654</v>
      </c>
      <c r="J8" s="2"/>
      <c r="K8" s="2"/>
      <c r="L8" s="2"/>
      <c r="M8" s="2"/>
      <c r="N8" s="2"/>
      <c r="O8" s="2"/>
      <c r="P8" s="24"/>
      <c r="Q8" s="2"/>
      <c r="R8" s="24"/>
      <c r="S8" s="2">
        <v>11805979600</v>
      </c>
      <c r="U8" s="2">
        <f t="shared" si="0"/>
        <v>4604.488149911198</v>
      </c>
      <c r="Y8" s="1">
        <f t="shared" si="1"/>
        <v>0.24881236255960984</v>
      </c>
      <c r="AD8" s="1">
        <f t="shared" si="2"/>
        <v>3.0238412503558267</v>
      </c>
    </row>
    <row r="9" spans="1:30">
      <c r="A9">
        <v>1967</v>
      </c>
      <c r="C9" s="2">
        <v>3478770104</v>
      </c>
      <c r="D9" s="24"/>
      <c r="E9">
        <v>16395810712253.955</v>
      </c>
      <c r="I9" s="2">
        <v>4052136402.3670435</v>
      </c>
      <c r="J9" s="2"/>
      <c r="K9" s="2"/>
      <c r="L9" s="2"/>
      <c r="M9" s="2"/>
      <c r="N9" s="2"/>
      <c r="O9" s="2"/>
      <c r="P9" s="24"/>
      <c r="Q9" s="2"/>
      <c r="R9" s="24"/>
      <c r="S9" s="2">
        <v>12183842800</v>
      </c>
      <c r="U9" s="2">
        <f t="shared" si="0"/>
        <v>4713.1055580250995</v>
      </c>
      <c r="Y9" s="1">
        <f t="shared" si="1"/>
        <v>0.24714461965205198</v>
      </c>
      <c r="AD9" s="1">
        <f t="shared" si="2"/>
        <v>3.0067701553390069</v>
      </c>
    </row>
    <row r="10" spans="1:30">
      <c r="A10">
        <v>1968</v>
      </c>
      <c r="C10" s="2">
        <v>3551599436</v>
      </c>
      <c r="D10" s="24"/>
      <c r="E10">
        <v>17431218956012.879</v>
      </c>
      <c r="I10" s="2">
        <v>4297991782.4520378</v>
      </c>
      <c r="J10" s="2"/>
      <c r="K10" s="2"/>
      <c r="L10" s="2"/>
      <c r="M10" s="2"/>
      <c r="N10" s="2"/>
      <c r="O10" s="2"/>
      <c r="P10" s="24"/>
      <c r="Q10" s="2"/>
      <c r="R10" s="24"/>
      <c r="S10" s="2">
        <v>12848827700</v>
      </c>
      <c r="U10" s="2">
        <f t="shared" si="0"/>
        <v>4907.991250174553</v>
      </c>
      <c r="Y10" s="1">
        <f t="shared" si="1"/>
        <v>0.24656863030049031</v>
      </c>
      <c r="AD10" s="1">
        <f t="shared" si="2"/>
        <v>2.9894956413038192</v>
      </c>
    </row>
    <row r="11" spans="1:30">
      <c r="A11">
        <v>1969</v>
      </c>
      <c r="C11" s="2">
        <v>3625680965</v>
      </c>
      <c r="D11" s="24"/>
      <c r="E11">
        <v>18497412886429.691</v>
      </c>
      <c r="I11" s="2">
        <v>4591062830.9474287</v>
      </c>
      <c r="J11" s="2"/>
      <c r="K11" s="2"/>
      <c r="L11" s="2"/>
      <c r="M11" s="2"/>
      <c r="N11" s="2"/>
      <c r="O11" s="2"/>
      <c r="P11" s="24"/>
      <c r="Q11" s="2"/>
      <c r="R11" s="24"/>
      <c r="S11" s="2">
        <v>13704617100</v>
      </c>
      <c r="U11" s="2">
        <f t="shared" si="0"/>
        <v>5101.7762083845373</v>
      </c>
      <c r="Y11" s="1">
        <f t="shared" si="1"/>
        <v>0.24820026774206802</v>
      </c>
      <c r="AD11" s="1">
        <f t="shared" si="2"/>
        <v>2.9850641571750969</v>
      </c>
    </row>
    <row r="12" spans="1:30">
      <c r="A12">
        <v>1970</v>
      </c>
      <c r="C12" s="2">
        <v>3700437042</v>
      </c>
      <c r="D12" s="24"/>
      <c r="E12">
        <v>19151470730755.086</v>
      </c>
      <c r="I12" s="2">
        <v>4876113039.7507772</v>
      </c>
      <c r="J12" s="2"/>
      <c r="K12" s="2"/>
      <c r="L12" s="2"/>
      <c r="M12" s="2"/>
      <c r="N12" s="2"/>
      <c r="O12" s="2"/>
      <c r="P12" s="24"/>
      <c r="Q12" s="2"/>
      <c r="R12" s="24"/>
      <c r="S12" s="2">
        <v>14839659400</v>
      </c>
      <c r="U12" s="2">
        <f t="shared" si="0"/>
        <v>5175.4618477184422</v>
      </c>
      <c r="Y12" s="1">
        <f t="shared" si="1"/>
        <v>0.25460775876185288</v>
      </c>
      <c r="AD12" s="1">
        <f t="shared" si="2"/>
        <v>3.0433378551778754</v>
      </c>
    </row>
    <row r="13" spans="1:30">
      <c r="A13">
        <v>1971</v>
      </c>
      <c r="C13" s="2">
        <v>3775760030</v>
      </c>
      <c r="D13" s="24"/>
      <c r="E13">
        <v>19983172380531.992</v>
      </c>
      <c r="I13" s="2">
        <v>5080862624.0557671</v>
      </c>
      <c r="J13" s="2"/>
      <c r="K13" s="2"/>
      <c r="L13" s="2"/>
      <c r="M13" s="2"/>
      <c r="N13" s="2"/>
      <c r="O13" s="2"/>
      <c r="P13" s="24"/>
      <c r="Q13" s="2"/>
      <c r="R13" s="24"/>
      <c r="S13" s="2">
        <v>15439069900</v>
      </c>
      <c r="U13" s="2">
        <f t="shared" si="0"/>
        <v>5292.4900475023014</v>
      </c>
      <c r="Y13" s="1">
        <f t="shared" si="1"/>
        <v>0.254257058253956</v>
      </c>
      <c r="AD13" s="1">
        <f t="shared" si="2"/>
        <v>3.0386709978936328</v>
      </c>
    </row>
    <row r="14" spans="1:30">
      <c r="A14">
        <v>1972</v>
      </c>
      <c r="C14" s="2">
        <v>3851650588</v>
      </c>
      <c r="D14" s="24"/>
      <c r="E14">
        <v>21127418586636.008</v>
      </c>
      <c r="I14" s="2">
        <v>5354574417.1120872</v>
      </c>
      <c r="J14" s="2"/>
      <c r="K14" s="2"/>
      <c r="L14" s="2"/>
      <c r="M14" s="2"/>
      <c r="N14" s="2"/>
      <c r="O14" s="2"/>
      <c r="P14" s="24"/>
      <c r="Q14" s="2"/>
      <c r="R14" s="24"/>
      <c r="S14" s="2">
        <v>16156698200</v>
      </c>
      <c r="U14" s="2">
        <f t="shared" si="0"/>
        <v>5485.2895152170559</v>
      </c>
      <c r="Y14" s="1">
        <f t="shared" si="1"/>
        <v>0.25344196192993895</v>
      </c>
      <c r="AD14" s="1">
        <f t="shared" si="2"/>
        <v>3.0173636486153987</v>
      </c>
    </row>
    <row r="15" spans="1:30">
      <c r="A15">
        <v>1973</v>
      </c>
      <c r="C15" s="2">
        <v>3927780519</v>
      </c>
      <c r="D15" s="24"/>
      <c r="E15">
        <v>22501855596716.965</v>
      </c>
      <c r="I15" s="2">
        <v>5662740097.2923937</v>
      </c>
      <c r="J15" s="2"/>
      <c r="K15" s="2"/>
      <c r="L15" s="2"/>
      <c r="M15" s="2"/>
      <c r="N15" s="2"/>
      <c r="O15" s="2"/>
      <c r="P15" s="24"/>
      <c r="Q15" s="2"/>
      <c r="R15" s="24"/>
      <c r="S15" s="2">
        <v>17015253200</v>
      </c>
      <c r="U15" s="2">
        <f t="shared" si="0"/>
        <v>5728.8984167694443</v>
      </c>
      <c r="Y15" s="1">
        <f t="shared" si="1"/>
        <v>0.25165658329611679</v>
      </c>
      <c r="AD15" s="1">
        <f t="shared" si="2"/>
        <v>3.0047738210933863</v>
      </c>
    </row>
    <row r="16" spans="1:30">
      <c r="A16">
        <v>1974</v>
      </c>
      <c r="C16" s="2">
        <v>4003794178</v>
      </c>
      <c r="D16" s="24"/>
      <c r="E16">
        <v>22951119479863.926</v>
      </c>
      <c r="I16" s="2">
        <v>5689934275.381526</v>
      </c>
      <c r="J16" s="2"/>
      <c r="K16" s="2"/>
      <c r="L16" s="2"/>
      <c r="M16" s="2"/>
      <c r="N16" s="2"/>
      <c r="O16" s="2"/>
      <c r="P16" s="24"/>
      <c r="Q16" s="2"/>
      <c r="R16" s="24"/>
      <c r="S16" s="2">
        <v>16941685300.000002</v>
      </c>
      <c r="U16" s="2">
        <f t="shared" si="0"/>
        <v>5732.3424880268476</v>
      </c>
      <c r="Y16" s="1">
        <f t="shared" si="1"/>
        <v>0.24791532632530486</v>
      </c>
      <c r="AD16" s="1">
        <f t="shared" si="2"/>
        <v>2.977483478728586</v>
      </c>
    </row>
    <row r="17" spans="1:30">
      <c r="A17">
        <v>1975</v>
      </c>
      <c r="C17" s="2">
        <v>4079480474</v>
      </c>
      <c r="D17" s="24"/>
      <c r="E17">
        <v>23089509862765.992</v>
      </c>
      <c r="I17" s="2">
        <v>5719563189.0511465</v>
      </c>
      <c r="J17" s="2"/>
      <c r="K17" s="2"/>
      <c r="L17" s="2"/>
      <c r="M17" s="2"/>
      <c r="N17" s="2"/>
      <c r="O17" s="2"/>
      <c r="P17" s="24"/>
      <c r="Q17" s="2"/>
      <c r="R17" s="24"/>
      <c r="S17" s="2">
        <v>16920206500</v>
      </c>
      <c r="U17" s="2">
        <f t="shared" si="0"/>
        <v>5659.9142978925292</v>
      </c>
      <c r="Y17" s="1">
        <f t="shared" si="1"/>
        <v>0.2477126289404038</v>
      </c>
      <c r="AD17" s="1">
        <f t="shared" si="2"/>
        <v>2.9583039719519206</v>
      </c>
    </row>
    <row r="18" spans="1:30">
      <c r="A18">
        <v>1976</v>
      </c>
      <c r="C18" s="2">
        <v>4154666827</v>
      </c>
      <c r="D18" s="24"/>
      <c r="E18">
        <v>24306882541750.812</v>
      </c>
      <c r="I18" s="2">
        <v>6030777326.3763962</v>
      </c>
      <c r="J18" s="2"/>
      <c r="K18" s="2"/>
      <c r="L18" s="2"/>
      <c r="M18" s="2"/>
      <c r="N18" s="2"/>
      <c r="O18" s="2"/>
      <c r="P18" s="24"/>
      <c r="Q18" s="2"/>
      <c r="R18" s="24"/>
      <c r="S18" s="2">
        <v>17817877900</v>
      </c>
      <c r="U18" s="2">
        <f t="shared" si="0"/>
        <v>5850.5010278531327</v>
      </c>
      <c r="Y18" s="1">
        <f t="shared" si="1"/>
        <v>0.24810986419248163</v>
      </c>
      <c r="AD18" s="1">
        <f t="shared" si="2"/>
        <v>2.9544910938878761</v>
      </c>
    </row>
    <row r="19" spans="1:30">
      <c r="A19">
        <v>1977</v>
      </c>
      <c r="C19" s="2">
        <v>4229505919</v>
      </c>
      <c r="D19" s="24"/>
      <c r="E19">
        <v>25263269297031.742</v>
      </c>
      <c r="I19" s="2">
        <v>6245119996.5078125</v>
      </c>
      <c r="J19" s="2"/>
      <c r="K19" s="2"/>
      <c r="L19" s="2"/>
      <c r="M19" s="2"/>
      <c r="N19" s="2"/>
      <c r="O19" s="2"/>
      <c r="P19" s="24"/>
      <c r="Q19" s="2"/>
      <c r="R19" s="24"/>
      <c r="S19" s="2">
        <v>18307063000</v>
      </c>
      <c r="U19" s="2">
        <f t="shared" si="0"/>
        <v>5973.1017714250756</v>
      </c>
      <c r="Y19" s="1">
        <f t="shared" si="1"/>
        <v>0.24720157645002705</v>
      </c>
      <c r="AD19" s="1">
        <f t="shared" si="2"/>
        <v>2.9314189335412393</v>
      </c>
    </row>
    <row r="20" spans="1:30">
      <c r="A20">
        <v>1978</v>
      </c>
      <c r="C20" s="2">
        <v>4304533599</v>
      </c>
      <c r="D20" s="24"/>
      <c r="E20">
        <v>26245863817681.031</v>
      </c>
      <c r="I20" s="2">
        <v>6459651839.2421503</v>
      </c>
      <c r="J20" s="2"/>
      <c r="K20" s="2"/>
      <c r="L20" s="2"/>
      <c r="M20" s="2"/>
      <c r="N20" s="2"/>
      <c r="O20" s="2"/>
      <c r="P20" s="24"/>
      <c r="Q20" s="2"/>
      <c r="R20" s="24"/>
      <c r="S20" s="2">
        <v>18977766100</v>
      </c>
      <c r="U20" s="2">
        <f t="shared" si="0"/>
        <v>6097.2607633445568</v>
      </c>
      <c r="Y20" s="1">
        <f t="shared" si="1"/>
        <v>0.24612075579278442</v>
      </c>
      <c r="AD20" s="1">
        <f t="shared" si="2"/>
        <v>2.9378930277187325</v>
      </c>
    </row>
    <row r="21" spans="1:30">
      <c r="A21">
        <v>1979</v>
      </c>
      <c r="C21" s="2">
        <v>4380506185</v>
      </c>
      <c r="D21" s="24"/>
      <c r="E21">
        <v>27328292238406.945</v>
      </c>
      <c r="I21" s="2">
        <v>6684159427.5024815</v>
      </c>
      <c r="J21" s="2"/>
      <c r="K21" s="2"/>
      <c r="L21" s="2"/>
      <c r="M21" s="2"/>
      <c r="N21" s="2"/>
      <c r="O21" s="2"/>
      <c r="P21" s="24"/>
      <c r="Q21" s="2"/>
      <c r="R21" s="24"/>
      <c r="S21" s="2">
        <v>19483848800</v>
      </c>
      <c r="U21" s="2">
        <f t="shared" si="0"/>
        <v>6238.6151472599613</v>
      </c>
      <c r="Y21" s="1">
        <f t="shared" si="1"/>
        <v>0.24458752743095383</v>
      </c>
      <c r="AD21" s="1">
        <f t="shared" si="2"/>
        <v>2.9149287971546913</v>
      </c>
    </row>
    <row r="22" spans="1:30">
      <c r="A22">
        <v>1980</v>
      </c>
      <c r="C22" s="2">
        <v>4458003466</v>
      </c>
      <c r="D22" s="24"/>
      <c r="E22">
        <v>27848680948587.391</v>
      </c>
      <c r="I22" s="2">
        <v>6635527178.8241339</v>
      </c>
      <c r="J22" s="2"/>
      <c r="K22" s="2"/>
      <c r="L22" s="2"/>
      <c r="M22" s="2"/>
      <c r="N22" s="2"/>
      <c r="O22" s="2"/>
      <c r="P22" s="24"/>
      <c r="Q22" s="2"/>
      <c r="R22" s="24"/>
      <c r="S22" s="2">
        <v>19390715300</v>
      </c>
      <c r="U22" s="2">
        <f t="shared" si="0"/>
        <v>6246.8953110920238</v>
      </c>
      <c r="Y22" s="1">
        <f t="shared" si="1"/>
        <v>0.23827078887773021</v>
      </c>
      <c r="AD22" s="1">
        <f t="shared" si="2"/>
        <v>2.9222569326339771</v>
      </c>
    </row>
    <row r="23" spans="1:30">
      <c r="A23">
        <v>1981</v>
      </c>
      <c r="C23" s="2">
        <v>4536996619</v>
      </c>
      <c r="D23" s="24"/>
      <c r="E23">
        <v>28384211082853.07</v>
      </c>
      <c r="I23" s="2">
        <v>6598386343.5297356</v>
      </c>
      <c r="J23" s="2"/>
      <c r="K23" s="2"/>
      <c r="L23" s="2"/>
      <c r="M23" s="2"/>
      <c r="N23" s="2"/>
      <c r="O23" s="2"/>
      <c r="P23" s="24"/>
      <c r="Q23" s="2"/>
      <c r="R23" s="24"/>
      <c r="S23" s="2">
        <v>18864182800</v>
      </c>
      <c r="U23" s="2">
        <f t="shared" si="0"/>
        <v>6256.167563358078</v>
      </c>
      <c r="Y23" s="1">
        <f t="shared" si="1"/>
        <v>0.23246678670297188</v>
      </c>
      <c r="AD23" s="1">
        <f t="shared" si="2"/>
        <v>2.8589084994239378</v>
      </c>
    </row>
    <row r="24" spans="1:30">
      <c r="A24">
        <v>1982</v>
      </c>
      <c r="C24" s="2">
        <v>4617386526</v>
      </c>
      <c r="D24" s="24"/>
      <c r="E24">
        <v>28506659755834.297</v>
      </c>
      <c r="I24" s="2">
        <v>6570449141.2113304</v>
      </c>
      <c r="J24" s="2"/>
      <c r="K24" s="2"/>
      <c r="L24" s="2"/>
      <c r="M24" s="2"/>
      <c r="N24" s="2"/>
      <c r="O24" s="2"/>
      <c r="P24" s="24"/>
      <c r="Q24" s="2"/>
      <c r="R24" s="24"/>
      <c r="S24" s="2">
        <v>18724147000</v>
      </c>
      <c r="U24" s="2">
        <f t="shared" si="0"/>
        <v>6173.7650931574399</v>
      </c>
      <c r="Y24" s="1">
        <f t="shared" si="1"/>
        <v>0.23048821564815547</v>
      </c>
      <c r="AD24" s="1">
        <f t="shared" si="2"/>
        <v>2.8497514549740521</v>
      </c>
    </row>
    <row r="25" spans="1:30">
      <c r="A25">
        <v>1983</v>
      </c>
      <c r="C25" s="2">
        <v>4699569187</v>
      </c>
      <c r="D25" s="24"/>
      <c r="E25">
        <v>29194265209078</v>
      </c>
      <c r="I25" s="2">
        <v>6674451323.3960514</v>
      </c>
      <c r="J25" s="2"/>
      <c r="K25" s="2"/>
      <c r="L25" s="2"/>
      <c r="M25" s="2"/>
      <c r="N25" s="2"/>
      <c r="O25" s="2"/>
      <c r="P25" s="24"/>
      <c r="Q25" s="2"/>
      <c r="R25" s="24"/>
      <c r="S25" s="2">
        <v>18901653500</v>
      </c>
      <c r="U25" s="2">
        <f t="shared" si="0"/>
        <v>6212.1152061843241</v>
      </c>
      <c r="Y25" s="1">
        <f t="shared" si="1"/>
        <v>0.22862200077981826</v>
      </c>
      <c r="AD25" s="1">
        <f t="shared" si="2"/>
        <v>2.8319411715152913</v>
      </c>
    </row>
    <row r="26" spans="1:30">
      <c r="A26">
        <v>1984</v>
      </c>
      <c r="C26" s="2">
        <v>4784011517</v>
      </c>
      <c r="D26" s="24"/>
      <c r="E26">
        <v>30509639646494.809</v>
      </c>
      <c r="I26" s="2">
        <v>6989811842.2460556</v>
      </c>
      <c r="J26" s="2"/>
      <c r="K26" s="2"/>
      <c r="L26" s="2"/>
      <c r="M26" s="2"/>
      <c r="N26" s="2"/>
      <c r="O26" s="2"/>
      <c r="P26" s="24"/>
      <c r="Q26" s="2"/>
      <c r="R26" s="24"/>
      <c r="S26" s="2">
        <v>19451677800</v>
      </c>
      <c r="U26" s="2">
        <f t="shared" si="0"/>
        <v>6377.4176834814689</v>
      </c>
      <c r="Y26" s="1">
        <f t="shared" si="1"/>
        <v>0.22910175024138973</v>
      </c>
      <c r="AD26" s="1">
        <f t="shared" si="2"/>
        <v>2.7828614330410271</v>
      </c>
    </row>
    <row r="27" spans="1:30">
      <c r="A27">
        <v>1985</v>
      </c>
      <c r="C27" s="2">
        <v>4870921666</v>
      </c>
      <c r="D27" s="24"/>
      <c r="E27">
        <v>31642657571600.07</v>
      </c>
      <c r="I27" s="2">
        <v>7167737571.0370445</v>
      </c>
      <c r="J27" s="2"/>
      <c r="K27" s="2"/>
      <c r="L27" s="2"/>
      <c r="M27" s="2"/>
      <c r="N27" s="2"/>
      <c r="O27" s="2"/>
      <c r="P27" s="24"/>
      <c r="Q27" s="2"/>
      <c r="R27" s="24"/>
      <c r="S27" s="2">
        <v>20144611100</v>
      </c>
      <c r="U27" s="2">
        <f t="shared" si="0"/>
        <v>6496.2361830764185</v>
      </c>
      <c r="Y27" s="1">
        <f t="shared" si="1"/>
        <v>0.22652135190661846</v>
      </c>
      <c r="AD27" s="1">
        <f t="shared" si="2"/>
        <v>2.8104560051694851</v>
      </c>
    </row>
    <row r="28" spans="1:30">
      <c r="A28">
        <v>1986</v>
      </c>
      <c r="C28" s="2">
        <v>4960568000</v>
      </c>
      <c r="D28" s="24"/>
      <c r="E28">
        <v>32717293336250.211</v>
      </c>
      <c r="I28" s="2">
        <v>7325429955.9040585</v>
      </c>
      <c r="J28" s="2"/>
      <c r="K28" s="2"/>
      <c r="L28" s="2"/>
      <c r="M28" s="2"/>
      <c r="N28" s="2"/>
      <c r="O28" s="2"/>
      <c r="P28" s="24"/>
      <c r="Q28" s="2"/>
      <c r="R28" s="24"/>
      <c r="S28" s="2">
        <v>20431442500</v>
      </c>
      <c r="U28" s="2">
        <f t="shared" si="0"/>
        <v>6595.473207150917</v>
      </c>
      <c r="Y28" s="1">
        <f t="shared" si="1"/>
        <v>0.22390085514157143</v>
      </c>
      <c r="AD28" s="1">
        <f t="shared" si="2"/>
        <v>2.7891117139865518</v>
      </c>
    </row>
    <row r="29" spans="1:30">
      <c r="A29">
        <v>1987</v>
      </c>
      <c r="C29" s="2">
        <v>5052521998</v>
      </c>
      <c r="D29" s="24"/>
      <c r="E29">
        <v>33928539777307.789</v>
      </c>
      <c r="I29" s="2">
        <v>7581349524.4040022</v>
      </c>
      <c r="J29" s="2"/>
      <c r="K29" s="2"/>
      <c r="L29" s="2"/>
      <c r="M29" s="2"/>
      <c r="N29" s="2"/>
      <c r="O29" s="2"/>
      <c r="P29" s="24"/>
      <c r="Q29" s="2"/>
      <c r="R29" s="24"/>
      <c r="S29" s="2">
        <v>21093834300</v>
      </c>
      <c r="U29" s="2">
        <f t="shared" si="0"/>
        <v>6715.16913548088</v>
      </c>
      <c r="Y29" s="1">
        <f t="shared" si="1"/>
        <v>0.22345051022427403</v>
      </c>
      <c r="AD29" s="1">
        <f t="shared" si="2"/>
        <v>2.78233238450489</v>
      </c>
    </row>
    <row r="30" spans="1:30">
      <c r="A30">
        <v>1988</v>
      </c>
      <c r="C30" s="2">
        <v>5145425994</v>
      </c>
      <c r="D30" s="24"/>
      <c r="E30">
        <v>35495172778659.984</v>
      </c>
      <c r="I30" s="2">
        <v>7867666974.7298756</v>
      </c>
      <c r="J30" s="2"/>
      <c r="K30" s="2"/>
      <c r="L30" s="2"/>
      <c r="M30" s="2"/>
      <c r="N30" s="2"/>
      <c r="O30" s="2"/>
      <c r="P30" s="24"/>
      <c r="Q30" s="2"/>
      <c r="R30" s="24"/>
      <c r="S30" s="2">
        <v>21900709500</v>
      </c>
      <c r="U30" s="2">
        <f t="shared" si="0"/>
        <v>6898.3934119449668</v>
      </c>
      <c r="Y30" s="1">
        <f t="shared" si="1"/>
        <v>0.22165456198201652</v>
      </c>
      <c r="AD30" s="1">
        <f t="shared" si="2"/>
        <v>2.7836345349063185</v>
      </c>
    </row>
    <row r="31" spans="1:30">
      <c r="A31">
        <v>1989</v>
      </c>
      <c r="C31" s="2">
        <v>5237441434</v>
      </c>
      <c r="D31" s="24"/>
      <c r="E31">
        <v>36800835470959.961</v>
      </c>
      <c r="I31" s="2">
        <v>8023232180.8323526</v>
      </c>
      <c r="J31" s="2"/>
      <c r="K31" s="2"/>
      <c r="L31" s="2"/>
      <c r="M31" s="2"/>
      <c r="N31" s="2"/>
      <c r="O31" s="2"/>
      <c r="P31" s="24"/>
      <c r="Q31" s="2"/>
      <c r="R31" s="24"/>
      <c r="S31" s="2">
        <v>22230684200</v>
      </c>
      <c r="U31" s="2">
        <f t="shared" si="0"/>
        <v>7026.4910710140384</v>
      </c>
      <c r="Y31" s="1">
        <f t="shared" si="1"/>
        <v>0.21801766395123268</v>
      </c>
      <c r="AD31" s="1">
        <f t="shared" si="2"/>
        <v>2.7707890908491355</v>
      </c>
    </row>
    <row r="32" spans="1:30">
      <c r="A32">
        <v>1990</v>
      </c>
      <c r="C32" s="2">
        <v>5327231041.0000105</v>
      </c>
      <c r="D32" s="24"/>
      <c r="E32">
        <v>37874821827056.688</v>
      </c>
      <c r="I32" s="2">
        <v>8115512308.627799</v>
      </c>
      <c r="J32" s="2"/>
      <c r="K32" s="2"/>
      <c r="L32" s="2"/>
      <c r="M32" s="2"/>
      <c r="N32" s="2"/>
      <c r="O32" s="2"/>
      <c r="P32" s="24"/>
      <c r="Q32" s="2"/>
      <c r="R32" s="24"/>
      <c r="S32" s="2">
        <v>22717539900</v>
      </c>
      <c r="U32" s="2">
        <f t="shared" si="0"/>
        <v>7109.6638263969398</v>
      </c>
      <c r="Y32" s="1">
        <f t="shared" si="1"/>
        <v>0.21427196002887358</v>
      </c>
      <c r="AD32" s="1">
        <f t="shared" si="2"/>
        <v>2.7992736670300444</v>
      </c>
    </row>
    <row r="33" spans="1:30">
      <c r="A33">
        <v>1991</v>
      </c>
      <c r="C33" s="2">
        <v>5414289383</v>
      </c>
      <c r="D33" s="24"/>
      <c r="E33">
        <v>38434796406734.398</v>
      </c>
      <c r="I33" s="2">
        <v>8168395645.9229221</v>
      </c>
      <c r="J33" s="2"/>
      <c r="K33" s="2"/>
      <c r="L33" s="2"/>
      <c r="M33" s="2"/>
      <c r="N33" s="2"/>
      <c r="O33" s="2"/>
      <c r="P33" s="24"/>
      <c r="Q33" s="2"/>
      <c r="R33" s="24"/>
      <c r="S33" s="2">
        <v>23190953100</v>
      </c>
      <c r="U33" s="2">
        <f t="shared" si="0"/>
        <v>7098.7702518106053</v>
      </c>
      <c r="Y33" s="1">
        <f t="shared" si="1"/>
        <v>0.21252605476249348</v>
      </c>
      <c r="AD33" s="1">
        <f t="shared" si="2"/>
        <v>2.8391074704584445</v>
      </c>
    </row>
    <row r="34" spans="1:30">
      <c r="A34">
        <v>1992</v>
      </c>
      <c r="C34" s="2">
        <v>5498919893</v>
      </c>
      <c r="D34" s="24"/>
      <c r="E34">
        <v>39112482094505.719</v>
      </c>
      <c r="I34" s="2">
        <v>8223868682.6054621</v>
      </c>
      <c r="J34" s="2"/>
      <c r="K34" s="2"/>
      <c r="L34" s="2"/>
      <c r="M34" s="2"/>
      <c r="N34" s="2"/>
      <c r="O34" s="2"/>
      <c r="P34" s="24"/>
      <c r="Q34" s="2"/>
      <c r="R34" s="24"/>
      <c r="S34" s="2">
        <v>22466425400</v>
      </c>
      <c r="U34" s="2">
        <f t="shared" ref="U34:U60" si="3">E34/C34</f>
        <v>7112.7572060642342</v>
      </c>
      <c r="Y34" s="1">
        <f t="shared" si="1"/>
        <v>0.21026199929563408</v>
      </c>
      <c r="AD34" s="1">
        <f t="shared" si="2"/>
        <v>2.7318560481783196</v>
      </c>
    </row>
    <row r="35" spans="1:30">
      <c r="A35">
        <v>1993</v>
      </c>
      <c r="C35" s="2">
        <v>5581597598</v>
      </c>
      <c r="D35" s="24"/>
      <c r="E35">
        <v>39705898234502.555</v>
      </c>
      <c r="I35" s="2">
        <v>8286320349.3079815</v>
      </c>
      <c r="J35" s="2"/>
      <c r="K35" s="2"/>
      <c r="L35" s="2"/>
      <c r="M35" s="2"/>
      <c r="N35" s="2"/>
      <c r="O35" s="2"/>
      <c r="P35" s="24"/>
      <c r="Q35" s="2"/>
      <c r="R35" s="24"/>
      <c r="S35" s="2">
        <v>22716350600</v>
      </c>
      <c r="U35" s="2">
        <f t="shared" si="3"/>
        <v>7113.7156588876969</v>
      </c>
      <c r="Y35" s="1">
        <f t="shared" si="1"/>
        <v>0.2086924290282787</v>
      </c>
      <c r="AD35" s="1">
        <f t="shared" si="2"/>
        <v>2.7414279972771172</v>
      </c>
    </row>
    <row r="36" spans="1:30">
      <c r="A36">
        <v>1994</v>
      </c>
      <c r="C36" s="2">
        <v>5663150428</v>
      </c>
      <c r="D36" s="24"/>
      <c r="E36">
        <v>40892418617299.141</v>
      </c>
      <c r="I36" s="2">
        <v>8395671074.5514812</v>
      </c>
      <c r="J36" s="2"/>
      <c r="K36" s="2"/>
      <c r="L36" s="2"/>
      <c r="M36" s="2"/>
      <c r="N36" s="2"/>
      <c r="O36" s="2"/>
      <c r="P36" s="24"/>
      <c r="Q36" s="2"/>
      <c r="R36" s="24"/>
      <c r="S36" s="2">
        <v>22877819300</v>
      </c>
      <c r="U36" s="2">
        <f t="shared" si="3"/>
        <v>7220.7897595509785</v>
      </c>
      <c r="Y36" s="1">
        <f t="shared" si="1"/>
        <v>0.20531118868571335</v>
      </c>
      <c r="AD36" s="1">
        <f t="shared" si="2"/>
        <v>2.7249542171019598</v>
      </c>
    </row>
    <row r="37" spans="1:30">
      <c r="A37">
        <v>1995</v>
      </c>
      <c r="C37" s="2">
        <v>5744212930</v>
      </c>
      <c r="D37" s="24"/>
      <c r="E37">
        <v>42135557638346.641</v>
      </c>
      <c r="I37" s="2">
        <v>8565828070.0510292</v>
      </c>
      <c r="J37" s="2"/>
      <c r="K37" s="2"/>
      <c r="L37" s="2"/>
      <c r="M37" s="2"/>
      <c r="N37" s="2"/>
      <c r="O37" s="2"/>
      <c r="P37" s="24"/>
      <c r="Q37" s="2"/>
      <c r="R37" s="24"/>
      <c r="S37" s="2">
        <v>23371562700</v>
      </c>
      <c r="U37" s="2">
        <f t="shared" si="3"/>
        <v>7335.3056635988323</v>
      </c>
      <c r="Y37" s="1">
        <f t="shared" si="1"/>
        <v>0.20329214920026259</v>
      </c>
      <c r="AD37" s="1">
        <f t="shared" si="2"/>
        <v>2.7284650717791923</v>
      </c>
    </row>
    <row r="38" spans="1:30">
      <c r="A38">
        <v>1996</v>
      </c>
      <c r="C38" s="2">
        <v>5824891931.0000105</v>
      </c>
      <c r="D38" s="24"/>
      <c r="E38">
        <v>43559225804650.336</v>
      </c>
      <c r="I38" s="2">
        <v>8821342928.6302719</v>
      </c>
      <c r="J38" s="2"/>
      <c r="K38" s="2"/>
      <c r="L38" s="2"/>
      <c r="M38" s="2"/>
      <c r="N38" s="2"/>
      <c r="O38" s="2"/>
      <c r="P38" s="24"/>
      <c r="Q38" s="2"/>
      <c r="R38" s="24"/>
      <c r="S38" s="2">
        <v>24099556400</v>
      </c>
      <c r="U38" s="2">
        <f t="shared" si="3"/>
        <v>7478.1174175659153</v>
      </c>
      <c r="Y38" s="1">
        <f t="shared" si="1"/>
        <v>0.20251376753552205</v>
      </c>
      <c r="AD38" s="1">
        <f t="shared" si="2"/>
        <v>2.731960042249717</v>
      </c>
    </row>
    <row r="39" spans="1:30">
      <c r="A39">
        <v>1997</v>
      </c>
      <c r="C39" s="2">
        <v>5905045647</v>
      </c>
      <c r="D39" s="24"/>
      <c r="E39">
        <v>45163297755842.438</v>
      </c>
      <c r="I39" s="2">
        <v>8912300910.6702213</v>
      </c>
      <c r="J39" s="2"/>
      <c r="K39" s="2"/>
      <c r="L39" s="2"/>
      <c r="M39" s="2"/>
      <c r="N39" s="2"/>
      <c r="O39" s="2"/>
      <c r="P39" s="24"/>
      <c r="Q39" s="2"/>
      <c r="R39" s="24"/>
      <c r="S39" s="2">
        <v>24236893100</v>
      </c>
      <c r="U39" s="2">
        <f t="shared" si="3"/>
        <v>7648.2554844918441</v>
      </c>
      <c r="Y39" s="1">
        <f t="shared" ref="Y39:Y59" si="4">I39/E39*1000</f>
        <v>0.19733503427608548</v>
      </c>
      <c r="AD39" s="1">
        <f t="shared" ref="AD39:AD59" si="5">S39/I39</f>
        <v>2.7194877442908671</v>
      </c>
    </row>
    <row r="40" spans="1:30">
      <c r="A40">
        <v>1998</v>
      </c>
      <c r="C40" s="2">
        <v>5984794075</v>
      </c>
      <c r="D40" s="24"/>
      <c r="E40">
        <v>46316507846725.234</v>
      </c>
      <c r="I40" s="2">
        <v>8965674792.6670895</v>
      </c>
      <c r="J40" s="2"/>
      <c r="K40" s="2"/>
      <c r="L40" s="2"/>
      <c r="M40" s="2"/>
      <c r="N40" s="2"/>
      <c r="O40" s="2"/>
      <c r="P40" s="24"/>
      <c r="Q40" s="2"/>
      <c r="R40" s="24"/>
      <c r="S40" s="2">
        <v>24149835800</v>
      </c>
      <c r="U40" s="2">
        <f t="shared" si="3"/>
        <v>7739.0311623587877</v>
      </c>
      <c r="Y40" s="1">
        <f t="shared" si="4"/>
        <v>0.19357406699004831</v>
      </c>
      <c r="AD40" s="1">
        <f t="shared" si="5"/>
        <v>2.6935881970369748</v>
      </c>
    </row>
    <row r="41" spans="1:30">
      <c r="A41">
        <v>1999</v>
      </c>
      <c r="C41" s="2">
        <v>6064239033.0000105</v>
      </c>
      <c r="D41" s="24"/>
      <c r="E41">
        <v>47818708056287.609</v>
      </c>
      <c r="I41" s="2">
        <v>9128579836.5816536</v>
      </c>
      <c r="J41" s="2"/>
      <c r="K41" s="2"/>
      <c r="L41" s="2"/>
      <c r="M41" s="2"/>
      <c r="N41" s="2"/>
      <c r="O41" s="2"/>
      <c r="P41" s="24"/>
      <c r="Q41" s="2"/>
      <c r="R41" s="24"/>
      <c r="S41" s="2">
        <v>24456519100</v>
      </c>
      <c r="U41" s="2">
        <f t="shared" si="3"/>
        <v>7885.3600255647325</v>
      </c>
      <c r="Y41" s="1">
        <f t="shared" si="4"/>
        <v>0.19089975885246341</v>
      </c>
      <c r="AD41" s="1">
        <f t="shared" si="5"/>
        <v>2.6791154306383484</v>
      </c>
    </row>
    <row r="42" spans="1:30">
      <c r="A42">
        <v>2000</v>
      </c>
      <c r="C42" s="2">
        <v>6143493806</v>
      </c>
      <c r="D42" s="24"/>
      <c r="E42">
        <v>49914862241296.008</v>
      </c>
      <c r="I42" s="2">
        <v>9357012794.7699814</v>
      </c>
      <c r="J42" s="2"/>
      <c r="K42" s="2"/>
      <c r="L42" s="2"/>
      <c r="M42" s="2"/>
      <c r="N42" s="2"/>
      <c r="O42" s="2"/>
      <c r="P42" s="24"/>
      <c r="Q42" s="2"/>
      <c r="R42" s="24"/>
      <c r="S42" s="2">
        <v>25154359600</v>
      </c>
      <c r="U42" s="2">
        <f t="shared" si="3"/>
        <v>8124.8331678217055</v>
      </c>
      <c r="Y42" s="1">
        <f t="shared" si="4"/>
        <v>0.18745945344969128</v>
      </c>
      <c r="AD42" s="1">
        <f t="shared" si="5"/>
        <v>2.688289537667385</v>
      </c>
    </row>
    <row r="43" spans="1:30">
      <c r="A43">
        <v>2001</v>
      </c>
      <c r="C43" s="2">
        <v>6222626531</v>
      </c>
      <c r="D43" s="24"/>
      <c r="E43">
        <v>50887924601668.25</v>
      </c>
      <c r="I43" s="2">
        <v>9462493855.3563042</v>
      </c>
      <c r="J43" s="2"/>
      <c r="K43" s="2"/>
      <c r="L43" s="2"/>
      <c r="M43" s="2"/>
      <c r="N43" s="2"/>
      <c r="O43" s="2"/>
      <c r="P43" s="24"/>
      <c r="Q43" s="2"/>
      <c r="R43" s="24"/>
      <c r="S43" s="2">
        <v>25364482300</v>
      </c>
      <c r="U43" s="2">
        <f t="shared" si="3"/>
        <v>8177.8850696171166</v>
      </c>
      <c r="Y43" s="1">
        <f t="shared" si="4"/>
        <v>0.1859477258981416</v>
      </c>
      <c r="AD43" s="1">
        <f t="shared" si="5"/>
        <v>2.6805282716925913</v>
      </c>
    </row>
    <row r="44" spans="1:30">
      <c r="A44">
        <v>2002</v>
      </c>
      <c r="C44" s="2">
        <v>6301773171.9999905</v>
      </c>
      <c r="D44" s="24"/>
      <c r="E44">
        <v>51995441812029.602</v>
      </c>
      <c r="I44" s="2">
        <v>9676544170.8631363</v>
      </c>
      <c r="J44" s="2"/>
      <c r="K44" s="2"/>
      <c r="L44" s="2"/>
      <c r="M44" s="2"/>
      <c r="N44" s="2"/>
      <c r="O44" s="2"/>
      <c r="P44" s="24"/>
      <c r="Q44" s="2"/>
      <c r="R44" s="24"/>
      <c r="S44" s="2">
        <v>25919413900</v>
      </c>
      <c r="U44" s="2">
        <f t="shared" si="3"/>
        <v>8250.9224614836203</v>
      </c>
      <c r="Y44" s="1">
        <f t="shared" si="4"/>
        <v>0.18610370127914524</v>
      </c>
      <c r="AD44" s="1">
        <f t="shared" si="5"/>
        <v>2.6785816756818481</v>
      </c>
    </row>
    <row r="45" spans="1:30">
      <c r="A45">
        <v>2003</v>
      </c>
      <c r="C45" s="2">
        <v>6381185141</v>
      </c>
      <c r="D45" s="24"/>
      <c r="E45">
        <v>53532868955974.797</v>
      </c>
      <c r="I45" s="2">
        <v>10031562332.61043</v>
      </c>
      <c r="J45" s="2"/>
      <c r="K45" s="2"/>
      <c r="L45" s="2"/>
      <c r="M45" s="2"/>
      <c r="N45" s="2"/>
      <c r="O45" s="2"/>
      <c r="P45" s="24"/>
      <c r="Q45" s="2"/>
      <c r="R45" s="24"/>
      <c r="S45" s="2">
        <v>27167961800</v>
      </c>
      <c r="U45" s="2">
        <f t="shared" si="3"/>
        <v>8389.173448677846</v>
      </c>
      <c r="Y45" s="1">
        <f t="shared" si="4"/>
        <v>0.18739071019825865</v>
      </c>
      <c r="AD45" s="1">
        <f t="shared" si="5"/>
        <v>2.7082483165840339</v>
      </c>
    </row>
    <row r="46" spans="1:30">
      <c r="A46">
        <v>2004</v>
      </c>
      <c r="C46" s="2">
        <v>6461159391</v>
      </c>
      <c r="D46" s="24"/>
      <c r="E46">
        <v>55889896828492.031</v>
      </c>
      <c r="I46" s="2">
        <v>10524143469.980289</v>
      </c>
      <c r="J46" s="2"/>
      <c r="K46" s="2"/>
      <c r="L46" s="2"/>
      <c r="M46" s="2"/>
      <c r="N46" s="2"/>
      <c r="O46" s="2"/>
      <c r="P46" s="24"/>
      <c r="Q46" s="2"/>
      <c r="R46" s="24"/>
      <c r="S46" s="2">
        <v>28444357600</v>
      </c>
      <c r="U46" s="2">
        <f t="shared" si="3"/>
        <v>8650.1343561255035</v>
      </c>
      <c r="Y46" s="1">
        <f t="shared" si="4"/>
        <v>0.18830135797665673</v>
      </c>
      <c r="AD46" s="1">
        <f t="shared" si="5"/>
        <v>2.7027717439558314</v>
      </c>
    </row>
    <row r="47" spans="1:30">
      <c r="A47">
        <v>2005</v>
      </c>
      <c r="C47" s="2">
        <v>6541906956</v>
      </c>
      <c r="D47" s="24"/>
      <c r="E47">
        <v>58077943851017.281</v>
      </c>
      <c r="I47" s="2">
        <v>10887938182.277292</v>
      </c>
      <c r="J47" s="2"/>
      <c r="K47" s="2"/>
      <c r="L47" s="2"/>
      <c r="M47" s="2"/>
      <c r="N47" s="2"/>
      <c r="O47" s="2"/>
      <c r="P47" s="24"/>
      <c r="Q47" s="2"/>
      <c r="R47" s="24"/>
      <c r="S47" s="2">
        <v>29401099800</v>
      </c>
      <c r="U47" s="2">
        <f t="shared" si="3"/>
        <v>8877.8309201952652</v>
      </c>
      <c r="Y47" s="1">
        <f t="shared" si="4"/>
        <v>0.18747113723941833</v>
      </c>
      <c r="AD47" s="1">
        <f t="shared" si="5"/>
        <v>2.700336767879274</v>
      </c>
    </row>
    <row r="48" spans="1:30">
      <c r="A48">
        <v>2006</v>
      </c>
      <c r="C48" s="2">
        <v>6623517917</v>
      </c>
      <c r="D48" s="24"/>
      <c r="E48">
        <v>60621471705110.969</v>
      </c>
      <c r="I48" s="2">
        <v>11205789479.54501</v>
      </c>
      <c r="J48" s="2"/>
      <c r="K48" s="2"/>
      <c r="L48" s="2"/>
      <c r="M48" s="2"/>
      <c r="N48" s="2"/>
      <c r="O48" s="2"/>
      <c r="P48" s="24"/>
      <c r="Q48" s="2"/>
      <c r="R48" s="24"/>
      <c r="S48" s="2">
        <v>30375676800</v>
      </c>
      <c r="U48" s="2">
        <f t="shared" si="3"/>
        <v>9152.4583257364156</v>
      </c>
      <c r="Y48" s="1">
        <f t="shared" si="4"/>
        <v>0.184848522550802</v>
      </c>
      <c r="AD48" s="1">
        <f t="shared" si="5"/>
        <v>2.7107127842663479</v>
      </c>
    </row>
    <row r="49" spans="1:36">
      <c r="A49">
        <v>2007</v>
      </c>
      <c r="C49" s="2">
        <v>6705946643</v>
      </c>
      <c r="D49" s="24"/>
      <c r="E49">
        <v>63239869546074.352</v>
      </c>
      <c r="I49" s="2">
        <v>11561932114.880482</v>
      </c>
      <c r="J49" s="2"/>
      <c r="K49" s="2"/>
      <c r="L49" s="2"/>
      <c r="M49" s="2"/>
      <c r="N49" s="2"/>
      <c r="O49" s="2"/>
      <c r="P49" s="24"/>
      <c r="Q49" s="2"/>
      <c r="R49" s="24"/>
      <c r="S49" s="2">
        <v>31282141500</v>
      </c>
      <c r="U49" s="2">
        <f t="shared" si="3"/>
        <v>9430.416451655974</v>
      </c>
      <c r="Y49" s="1">
        <f t="shared" si="4"/>
        <v>0.18282662816780262</v>
      </c>
      <c r="AD49" s="1">
        <f t="shared" si="5"/>
        <v>2.7056153927542215</v>
      </c>
    </row>
    <row r="50" spans="1:36">
      <c r="A50">
        <v>2008</v>
      </c>
      <c r="C50" s="2">
        <v>6789088672</v>
      </c>
      <c r="D50" s="24"/>
      <c r="E50">
        <v>64410162222116.484</v>
      </c>
      <c r="I50" s="2">
        <v>11705102370.982918</v>
      </c>
      <c r="J50" s="2"/>
      <c r="K50" s="2"/>
      <c r="L50" s="2"/>
      <c r="M50" s="2"/>
      <c r="N50" s="2"/>
      <c r="O50" s="2"/>
      <c r="P50" s="24"/>
      <c r="Q50" s="2"/>
      <c r="R50" s="24"/>
      <c r="S50" s="2">
        <v>31994397900</v>
      </c>
      <c r="U50" s="2">
        <f t="shared" si="3"/>
        <v>9487.3060780250307</v>
      </c>
      <c r="Y50" s="1">
        <f t="shared" si="4"/>
        <v>0.18172757166203413</v>
      </c>
      <c r="AD50" s="1">
        <f t="shared" si="5"/>
        <v>2.7333718993619804</v>
      </c>
    </row>
    <row r="51" spans="1:36">
      <c r="A51">
        <v>2009</v>
      </c>
      <c r="C51" s="2">
        <v>6872766988</v>
      </c>
      <c r="D51" s="24"/>
      <c r="E51">
        <v>63328763949793.758</v>
      </c>
      <c r="I51" s="2">
        <v>11540305729.326818</v>
      </c>
      <c r="J51" s="2"/>
      <c r="K51" s="2"/>
      <c r="L51" s="2"/>
      <c r="M51" s="2"/>
      <c r="N51" s="2"/>
      <c r="O51" s="2"/>
      <c r="P51" s="24"/>
      <c r="Q51" s="2"/>
      <c r="R51" s="24"/>
      <c r="S51" s="2">
        <v>31532266800</v>
      </c>
      <c r="U51" s="2">
        <f t="shared" si="3"/>
        <v>9214.4494437781977</v>
      </c>
      <c r="Y51" s="1">
        <f t="shared" si="4"/>
        <v>0.18222850107221147</v>
      </c>
      <c r="AD51" s="1">
        <f t="shared" si="5"/>
        <v>2.7323597432838005</v>
      </c>
    </row>
    <row r="52" spans="1:36">
      <c r="A52">
        <v>2010</v>
      </c>
      <c r="C52" s="2">
        <v>6956823588</v>
      </c>
      <c r="D52" s="24"/>
      <c r="E52">
        <v>66051218490412.219</v>
      </c>
      <c r="I52" s="2">
        <v>12099939275.395166</v>
      </c>
      <c r="J52" s="2"/>
      <c r="K52" s="2"/>
      <c r="L52" s="2"/>
      <c r="M52" s="2"/>
      <c r="N52" s="2"/>
      <c r="O52" s="2"/>
      <c r="P52" s="24"/>
      <c r="Q52" s="2"/>
      <c r="R52" s="24"/>
      <c r="S52" s="2">
        <v>33151189899.999996</v>
      </c>
      <c r="U52" s="2">
        <f t="shared" si="3"/>
        <v>9494.4506864232735</v>
      </c>
      <c r="Y52" s="1">
        <f t="shared" si="4"/>
        <v>0.18319025071659434</v>
      </c>
      <c r="AD52" s="1">
        <f t="shared" si="5"/>
        <v>2.739781510095002</v>
      </c>
    </row>
    <row r="53" spans="1:36">
      <c r="A53">
        <v>2011</v>
      </c>
      <c r="C53" s="2">
        <v>7041194167.9999905</v>
      </c>
      <c r="D53" s="24"/>
      <c r="E53">
        <v>68120590562155.25</v>
      </c>
      <c r="I53" s="2">
        <v>12403705151.318895</v>
      </c>
      <c r="J53" s="2"/>
      <c r="K53" s="2"/>
      <c r="L53" s="2"/>
      <c r="M53" s="2"/>
      <c r="N53" s="2"/>
      <c r="O53" s="2"/>
      <c r="P53" s="24"/>
      <c r="Q53" s="2"/>
      <c r="R53" s="24"/>
      <c r="S53" s="2">
        <v>34271539700</v>
      </c>
      <c r="U53" s="2">
        <f t="shared" si="3"/>
        <v>9674.5791888174135</v>
      </c>
      <c r="Y53" s="1">
        <f t="shared" si="4"/>
        <v>0.18208452171302575</v>
      </c>
      <c r="AD53" s="1">
        <f t="shared" si="5"/>
        <v>2.76300825292964</v>
      </c>
    </row>
    <row r="54" spans="1:36">
      <c r="A54">
        <v>2012</v>
      </c>
      <c r="C54" s="2">
        <v>7125827957</v>
      </c>
      <c r="D54" s="24"/>
      <c r="E54">
        <v>69828805715030.492</v>
      </c>
      <c r="I54" s="2">
        <v>12575492926.362324</v>
      </c>
      <c r="J54" s="2"/>
      <c r="K54" s="2"/>
      <c r="L54" s="2"/>
      <c r="M54" s="2"/>
      <c r="N54" s="2"/>
      <c r="O54" s="2"/>
      <c r="P54" s="24"/>
      <c r="Q54" s="2"/>
      <c r="R54" s="24"/>
      <c r="S54" s="2">
        <v>34793089700</v>
      </c>
      <c r="U54" s="2">
        <f t="shared" si="3"/>
        <v>9799.3954016858806</v>
      </c>
      <c r="Y54" s="1">
        <f t="shared" si="4"/>
        <v>0.18009033374682901</v>
      </c>
      <c r="AD54" s="1">
        <f t="shared" si="5"/>
        <v>2.7667376462883904</v>
      </c>
    </row>
    <row r="55" spans="1:36">
      <c r="A55">
        <v>2013</v>
      </c>
      <c r="C55" s="2">
        <v>7210582041</v>
      </c>
      <c r="D55" s="24"/>
      <c r="E55">
        <v>71682315501540.344</v>
      </c>
      <c r="I55" s="2">
        <v>12819426466.265242</v>
      </c>
      <c r="J55" s="2"/>
      <c r="K55" s="2"/>
      <c r="L55" s="2"/>
      <c r="M55" s="2"/>
      <c r="N55" s="2"/>
      <c r="O55" s="2"/>
      <c r="P55" s="24"/>
      <c r="Q55" s="2"/>
      <c r="R55" s="24"/>
      <c r="S55" s="2">
        <v>34959427200</v>
      </c>
      <c r="U55" s="2">
        <f t="shared" si="3"/>
        <v>9941.266196535651</v>
      </c>
      <c r="Y55" s="1">
        <f t="shared" si="4"/>
        <v>0.17883666810386128</v>
      </c>
      <c r="AD55" s="1">
        <f t="shared" si="5"/>
        <v>2.7270664012931412</v>
      </c>
    </row>
    <row r="56" spans="1:36">
      <c r="A56">
        <v>2014</v>
      </c>
      <c r="C56" s="2">
        <v>7295290759</v>
      </c>
      <c r="D56" s="24"/>
      <c r="E56">
        <v>73713208602178.188</v>
      </c>
      <c r="I56" s="2">
        <v>12939768026.370384</v>
      </c>
      <c r="J56" s="2"/>
      <c r="K56" s="2"/>
      <c r="L56" s="2"/>
      <c r="M56" s="2"/>
      <c r="N56" s="2"/>
      <c r="O56" s="2"/>
      <c r="P56" s="24"/>
      <c r="Q56" s="2"/>
      <c r="R56" s="24"/>
      <c r="S56" s="2">
        <v>35224837800</v>
      </c>
      <c r="U56" s="2">
        <f t="shared" si="3"/>
        <v>10104.218054810251</v>
      </c>
      <c r="Y56" s="1">
        <f t="shared" si="4"/>
        <v>0.17554205374785464</v>
      </c>
      <c r="AD56" s="1">
        <f t="shared" si="5"/>
        <v>2.7222155550404095</v>
      </c>
    </row>
    <row r="57" spans="1:36">
      <c r="A57">
        <v>2015</v>
      </c>
      <c r="C57" s="2">
        <v>7379796967</v>
      </c>
      <c r="D57" s="24"/>
      <c r="E57">
        <v>75781559985593.609</v>
      </c>
      <c r="I57" s="2">
        <v>13045577227.629856</v>
      </c>
      <c r="J57" s="2"/>
      <c r="K57" s="2"/>
      <c r="L57" s="2"/>
      <c r="M57" s="2"/>
      <c r="N57" s="2"/>
      <c r="O57" s="2"/>
      <c r="P57" s="24"/>
      <c r="Q57" s="2"/>
      <c r="R57" s="24"/>
      <c r="S57" s="2">
        <v>35238640900</v>
      </c>
      <c r="U57" s="2">
        <f t="shared" si="3"/>
        <v>10268.786570208309</v>
      </c>
      <c r="Y57" s="1">
        <f t="shared" si="4"/>
        <v>0.17214711903674029</v>
      </c>
      <c r="AD57" s="1">
        <f t="shared" si="5"/>
        <v>2.7011944573342745</v>
      </c>
    </row>
    <row r="58" spans="1:36">
      <c r="A58">
        <v>2016</v>
      </c>
      <c r="C58" s="2">
        <v>7464021934</v>
      </c>
      <c r="D58" s="24"/>
      <c r="E58">
        <v>77662079886351.703</v>
      </c>
      <c r="I58" s="2">
        <v>13228584123.461531</v>
      </c>
      <c r="J58" s="2"/>
      <c r="K58" s="2"/>
      <c r="L58" s="2"/>
      <c r="M58" s="2"/>
      <c r="N58" s="2"/>
      <c r="O58" s="2"/>
      <c r="P58" s="24"/>
      <c r="Q58" s="2"/>
      <c r="R58" s="24"/>
      <c r="S58" s="2">
        <v>35379683800</v>
      </c>
      <c r="U58" s="2">
        <f t="shared" si="3"/>
        <v>10404.856868464783</v>
      </c>
      <c r="Y58" s="1">
        <f t="shared" si="4"/>
        <v>0.17033517699783257</v>
      </c>
      <c r="AD58" s="1">
        <f t="shared" si="5"/>
        <v>2.6744875694786132</v>
      </c>
    </row>
    <row r="59" spans="1:36">
      <c r="A59">
        <v>2017</v>
      </c>
      <c r="C59" s="2">
        <v>7547858900</v>
      </c>
      <c r="D59" s="24"/>
      <c r="E59">
        <v>80076450598942.734</v>
      </c>
      <c r="I59" s="2">
        <v>13474602170.557604</v>
      </c>
      <c r="J59" s="2"/>
      <c r="K59" s="2"/>
      <c r="L59" s="2"/>
      <c r="M59" s="2"/>
      <c r="N59" s="2"/>
      <c r="O59" s="2"/>
      <c r="P59" s="24"/>
      <c r="Q59" s="2"/>
      <c r="R59" s="24"/>
      <c r="S59" s="2">
        <v>35810497600</v>
      </c>
      <c r="U59" s="2">
        <f t="shared" si="3"/>
        <v>10609.161042867763</v>
      </c>
      <c r="Y59" s="1">
        <f t="shared" si="4"/>
        <v>0.16827172120857603</v>
      </c>
      <c r="AD59" s="1">
        <f t="shared" si="5"/>
        <v>2.6576293048745421</v>
      </c>
    </row>
    <row r="60" spans="1:36">
      <c r="A60">
        <v>2018</v>
      </c>
      <c r="C60" s="2">
        <v>7631091113</v>
      </c>
      <c r="D60" s="24"/>
      <c r="E60" s="5">
        <v>82457627309270.391</v>
      </c>
      <c r="F60" s="5">
        <v>82457627309270.391</v>
      </c>
      <c r="G60" s="5">
        <v>82457627309270.391</v>
      </c>
      <c r="H60" s="5"/>
      <c r="I60" s="2">
        <v>13864882686.051792</v>
      </c>
      <c r="J60" s="2">
        <v>13864882686.051792</v>
      </c>
      <c r="K60" s="2">
        <v>13864882686.051792</v>
      </c>
      <c r="L60" s="2">
        <v>13864882686.051792</v>
      </c>
      <c r="M60" s="2">
        <v>13864882686.051792</v>
      </c>
      <c r="N60" s="2">
        <v>13864882686.051792</v>
      </c>
      <c r="O60" s="2">
        <v>13864882686.051792</v>
      </c>
      <c r="P60" s="24"/>
      <c r="Q60" s="2">
        <v>13864882686.051792</v>
      </c>
      <c r="R60" s="24"/>
      <c r="S60" s="2">
        <v>36572754200</v>
      </c>
      <c r="U60" s="2">
        <f t="shared" si="3"/>
        <v>10805.483264221431</v>
      </c>
      <c r="V60" s="2">
        <f>E60/C60</f>
        <v>10805.483264221431</v>
      </c>
      <c r="W60" s="2">
        <f>E60/C60</f>
        <v>10805.483264221431</v>
      </c>
      <c r="X60" s="2"/>
      <c r="Y60" s="1">
        <f>$I60/$E60*1000</f>
        <v>0.16814554503307927</v>
      </c>
      <c r="Z60" s="1">
        <f>$I60/$E60*1000</f>
        <v>0.16814554503307927</v>
      </c>
      <c r="AA60" s="1">
        <f>$I60/$E60*1000</f>
        <v>0.16814554503307927</v>
      </c>
      <c r="AB60" s="1">
        <f>$I60/$E60*1000</f>
        <v>0.16814554503307927</v>
      </c>
      <c r="AC60" s="1"/>
      <c r="AD60" s="1">
        <f t="shared" ref="AD60:AJ60" si="6">$S60/$I60</f>
        <v>2.6377975946953054</v>
      </c>
      <c r="AE60" s="1">
        <f t="shared" si="6"/>
        <v>2.6377975946953054</v>
      </c>
      <c r="AF60" s="1">
        <f t="shared" si="6"/>
        <v>2.6377975946953054</v>
      </c>
      <c r="AG60" s="1">
        <f t="shared" si="6"/>
        <v>2.6377975946953054</v>
      </c>
      <c r="AH60" s="1">
        <f t="shared" si="6"/>
        <v>2.6377975946953054</v>
      </c>
      <c r="AI60" s="1">
        <f t="shared" si="6"/>
        <v>2.6377975946953054</v>
      </c>
      <c r="AJ60" s="1">
        <f t="shared" si="6"/>
        <v>2.6377975946953054</v>
      </c>
    </row>
    <row r="61" spans="1:36">
      <c r="A61">
        <v>2019</v>
      </c>
      <c r="C61" s="3">
        <v>7713468205.0000105</v>
      </c>
      <c r="D61" s="24"/>
      <c r="E61" s="5"/>
      <c r="F61" s="9">
        <f t="shared" ref="F61:F92" si="7">F60*(1+F$96/100)</f>
        <v>84106779855455.797</v>
      </c>
      <c r="G61" s="10">
        <f t="shared" ref="G61:G92" si="8">G60*(1+G$96/100)</f>
        <v>82457627309270.391</v>
      </c>
      <c r="H61" s="10"/>
      <c r="J61" s="26">
        <f t="shared" ref="J61:J92" si="9">$S61/AE61</f>
        <v>13987500242.306561</v>
      </c>
      <c r="K61" s="8">
        <f t="shared" ref="K61:K92" si="10">$S61/AF61</f>
        <v>13910160193.573427</v>
      </c>
      <c r="L61" s="7">
        <f t="shared" ref="L61:L92" si="11">$S61/AG61</f>
        <v>13832820144.840298</v>
      </c>
      <c r="M61" s="26">
        <f t="shared" ref="M61:M92" si="12">$S61/AH61</f>
        <v>13713235531.673101</v>
      </c>
      <c r="N61" s="8">
        <f t="shared" ref="N61:N92" si="13">$S61/AI61</f>
        <v>13637411954.483755</v>
      </c>
      <c r="O61" s="7">
        <f t="shared" ref="O61:O92" si="14">$S61/AJ61</f>
        <v>13561588377.294411</v>
      </c>
      <c r="P61" s="27"/>
      <c r="Q61" s="41">
        <f>$S61/$AD$60</f>
        <v>13496596739.703541</v>
      </c>
      <c r="S61" s="22">
        <f t="shared" ref="S61:S92" si="15">S$60-S$96*(A61-A$60)/(A$92-A$60)*S$60</f>
        <v>35601290416.5625</v>
      </c>
      <c r="V61" s="20">
        <f t="shared" ref="V61:V92" si="16">F61/$C61</f>
        <v>10903.886244184718</v>
      </c>
      <c r="W61" s="21">
        <f t="shared" ref="W61:W92" si="17">G61/$C61</f>
        <v>10690.084553122271</v>
      </c>
      <c r="X61" s="21"/>
      <c r="Z61" s="17">
        <f t="shared" ref="Z61:AB92" si="18">Z$60-($A61-$A$60)*Z$96/($A$92-$A$60)*Z$60</f>
        <v>0.16630645313427997</v>
      </c>
      <c r="AA61" s="11">
        <f t="shared" si="18"/>
        <v>0.16538690718488031</v>
      </c>
      <c r="AB61" s="12">
        <f t="shared" si="18"/>
        <v>0.16446736123548067</v>
      </c>
      <c r="AC61" s="12"/>
      <c r="AE61" s="17">
        <f>$S61/$F61/Z61*1000</f>
        <v>2.5452217908731769</v>
      </c>
      <c r="AF61" s="11">
        <f t="shared" ref="AF61:AF92" si="19">$S61/$F61/AA61*1000</f>
        <v>2.5593731431655615</v>
      </c>
      <c r="AG61" s="12">
        <f t="shared" ref="AG61:AG92" si="20">$S61/$F61/AB61*1000</f>
        <v>2.5736827374164868</v>
      </c>
      <c r="AH61" s="17">
        <f>$S61/$G61/Z61*1000</f>
        <v>2.59612622669064</v>
      </c>
      <c r="AI61" s="11">
        <f t="shared" ref="AI61:AI92" si="21">$S61/$G61/AA61*1000</f>
        <v>2.6105606060288724</v>
      </c>
      <c r="AJ61" s="12">
        <f t="shared" ref="AJ61:AJ92" si="22">$S61/$G61/AB61*1000</f>
        <v>2.6251563921648162</v>
      </c>
    </row>
    <row r="62" spans="1:36">
      <c r="A62">
        <v>2020</v>
      </c>
      <c r="C62" s="3">
        <v>7794798729</v>
      </c>
      <c r="D62" s="24"/>
      <c r="E62" s="5"/>
      <c r="F62" s="9">
        <f t="shared" si="7"/>
        <v>85788915452564.922</v>
      </c>
      <c r="G62" s="10">
        <f t="shared" si="8"/>
        <v>82457627309270.391</v>
      </c>
      <c r="H62" s="10"/>
      <c r="J62" s="20">
        <f t="shared" si="9"/>
        <v>14109476547.737103</v>
      </c>
      <c r="K62" s="9">
        <f t="shared" si="10"/>
        <v>13951702848.321516</v>
      </c>
      <c r="L62" s="9">
        <f t="shared" si="11"/>
        <v>13793929148.905922</v>
      </c>
      <c r="M62" s="21">
        <f t="shared" si="12"/>
        <v>13561588377.294411</v>
      </c>
      <c r="N62" s="10">
        <f t="shared" si="13"/>
        <v>13409941222.915716</v>
      </c>
      <c r="O62" s="10">
        <f t="shared" si="14"/>
        <v>13258294068.537024</v>
      </c>
      <c r="P62" s="27"/>
      <c r="Q62" s="41">
        <f t="shared" ref="Q62:Q92" si="23">$S62/$AD$60</f>
        <v>13128310793.355289</v>
      </c>
      <c r="S62" s="22">
        <f t="shared" si="15"/>
        <v>34629826633.125</v>
      </c>
      <c r="V62" s="20">
        <f t="shared" si="16"/>
        <v>11005.917976226032</v>
      </c>
      <c r="W62" s="21">
        <f t="shared" si="17"/>
        <v>10578.544767614409</v>
      </c>
      <c r="X62" s="21"/>
      <c r="Z62" s="17">
        <f t="shared" si="18"/>
        <v>0.16446736123548067</v>
      </c>
      <c r="AA62" s="11">
        <f t="shared" si="18"/>
        <v>0.16262826933668137</v>
      </c>
      <c r="AB62" s="12">
        <f t="shared" si="18"/>
        <v>0.16078917743788204</v>
      </c>
      <c r="AC62" s="12"/>
      <c r="AE62" s="18">
        <f t="shared" ref="AE62:AE92" si="24">$S62/$F62/Z62*1000</f>
        <v>2.4543665043816936</v>
      </c>
      <c r="AF62" s="18">
        <f t="shared" si="19"/>
        <v>2.482121860650953</v>
      </c>
      <c r="AG62" s="18">
        <f t="shared" si="20"/>
        <v>2.5105121433708173</v>
      </c>
      <c r="AH62" s="19">
        <f t="shared" ref="AH62:AH92" si="25">$S62/$G62/Z62*1000</f>
        <v>2.5535229111587139</v>
      </c>
      <c r="AI62" s="19">
        <f t="shared" si="21"/>
        <v>2.5823995838212523</v>
      </c>
      <c r="AJ62" s="19">
        <f t="shared" si="22"/>
        <v>2.6119368339629987</v>
      </c>
    </row>
    <row r="63" spans="1:36">
      <c r="A63">
        <v>2021</v>
      </c>
      <c r="C63" s="3">
        <v>7874965731.9999895</v>
      </c>
      <c r="D63" s="24"/>
      <c r="E63" s="5"/>
      <c r="F63" s="9">
        <f t="shared" si="7"/>
        <v>87504693761616.219</v>
      </c>
      <c r="G63" s="10">
        <f t="shared" si="8"/>
        <v>82457627309270.391</v>
      </c>
      <c r="H63" s="10"/>
      <c r="J63" s="26">
        <f t="shared" si="9"/>
        <v>14230736905.287943</v>
      </c>
      <c r="K63" s="8">
        <f t="shared" si="10"/>
        <v>13989343145.182089</v>
      </c>
      <c r="L63" s="7">
        <f t="shared" si="11"/>
        <v>13747949385.076237</v>
      </c>
      <c r="M63" s="26">
        <f t="shared" si="12"/>
        <v>13409941222.915718</v>
      </c>
      <c r="N63" s="8">
        <f t="shared" si="13"/>
        <v>13182470491.347681</v>
      </c>
      <c r="O63" s="7">
        <f t="shared" si="14"/>
        <v>12954999759.779644</v>
      </c>
      <c r="P63" s="27"/>
      <c r="Q63" s="41">
        <f t="shared" si="23"/>
        <v>12760024847.00704</v>
      </c>
      <c r="S63" s="22">
        <f t="shared" si="15"/>
        <v>33658362849.6875</v>
      </c>
      <c r="V63" s="20">
        <f t="shared" si="16"/>
        <v>11111.755497048091</v>
      </c>
      <c r="W63" s="21">
        <f t="shared" si="17"/>
        <v>10470.855380894311</v>
      </c>
      <c r="X63" s="21"/>
      <c r="Z63" s="17">
        <f t="shared" si="18"/>
        <v>0.16262826933668137</v>
      </c>
      <c r="AA63" s="11">
        <f t="shared" si="18"/>
        <v>0.15986963148848241</v>
      </c>
      <c r="AB63" s="12">
        <f t="shared" si="18"/>
        <v>0.15711099364028344</v>
      </c>
      <c r="AC63" s="12"/>
      <c r="AE63" s="17">
        <f t="shared" si="24"/>
        <v>2.3651876268740883</v>
      </c>
      <c r="AF63" s="11">
        <f t="shared" si="19"/>
        <v>2.4060002317749563</v>
      </c>
      <c r="AG63" s="12">
        <f t="shared" si="20"/>
        <v>2.4482460552425764</v>
      </c>
      <c r="AH63" s="17">
        <f t="shared" si="25"/>
        <v>2.5099560311397977</v>
      </c>
      <c r="AI63" s="11">
        <f t="shared" si="21"/>
        <v>2.5532666939614375</v>
      </c>
      <c r="AJ63" s="12">
        <f t="shared" si="22"/>
        <v>2.598098299791864</v>
      </c>
    </row>
    <row r="64" spans="1:36">
      <c r="A64">
        <v>2022</v>
      </c>
      <c r="C64" s="3">
        <v>7953952577</v>
      </c>
      <c r="D64" s="24"/>
      <c r="E64" s="5"/>
      <c r="F64" s="9">
        <f t="shared" si="7"/>
        <v>89254787636848.547</v>
      </c>
      <c r="G64" s="10">
        <f t="shared" si="8"/>
        <v>82457627309270.391</v>
      </c>
      <c r="H64" s="10"/>
      <c r="J64" s="20">
        <f t="shared" si="9"/>
        <v>14351203886.521721</v>
      </c>
      <c r="K64" s="9">
        <f t="shared" si="10"/>
        <v>14022908372.777761</v>
      </c>
      <c r="L64" s="9">
        <f t="shared" si="11"/>
        <v>13694612859.0338</v>
      </c>
      <c r="M64" s="21">
        <f t="shared" si="12"/>
        <v>13258294068.537025</v>
      </c>
      <c r="N64" s="10">
        <f t="shared" si="13"/>
        <v>12954999759.779644</v>
      </c>
      <c r="O64" s="10">
        <f t="shared" si="14"/>
        <v>12651705451.022259</v>
      </c>
      <c r="P64" s="27"/>
      <c r="Q64" s="41">
        <f t="shared" si="23"/>
        <v>12391738900.658789</v>
      </c>
      <c r="S64" s="22">
        <f t="shared" si="15"/>
        <v>32686899066.25</v>
      </c>
      <c r="V64" s="20">
        <f t="shared" si="16"/>
        <v>11221.438243791097</v>
      </c>
      <c r="W64" s="21">
        <f t="shared" si="17"/>
        <v>10366.874394965404</v>
      </c>
      <c r="X64" s="21"/>
      <c r="Z64" s="17">
        <f t="shared" si="18"/>
        <v>0.16078917743788204</v>
      </c>
      <c r="AA64" s="11">
        <f t="shared" si="18"/>
        <v>0.15711099364028344</v>
      </c>
      <c r="AB64" s="12">
        <f t="shared" si="18"/>
        <v>0.15343280984268484</v>
      </c>
      <c r="AC64" s="12"/>
      <c r="AE64" s="18">
        <f t="shared" si="24"/>
        <v>2.2776416058689466</v>
      </c>
      <c r="AF64" s="18">
        <f t="shared" si="19"/>
        <v>2.3309643190498246</v>
      </c>
      <c r="AG64" s="18">
        <f t="shared" si="20"/>
        <v>2.3868436006708822</v>
      </c>
      <c r="AH64" s="19">
        <f t="shared" si="25"/>
        <v>2.4653925231465927</v>
      </c>
      <c r="AI64" s="19">
        <f t="shared" si="21"/>
        <v>2.523110742752031</v>
      </c>
      <c r="AJ64" s="19">
        <f t="shared" si="22"/>
        <v>2.5835962742563607</v>
      </c>
    </row>
    <row r="65" spans="1:36">
      <c r="A65">
        <v>2023</v>
      </c>
      <c r="C65" s="3">
        <v>8031800338</v>
      </c>
      <c r="D65" s="24"/>
      <c r="E65" s="5"/>
      <c r="F65" s="9">
        <f t="shared" si="7"/>
        <v>91039883389585.516</v>
      </c>
      <c r="G65" s="10">
        <f t="shared" si="8"/>
        <v>82457627309270.391</v>
      </c>
      <c r="H65" s="10"/>
      <c r="J65" s="26">
        <f t="shared" si="9"/>
        <v>14470797252.242733</v>
      </c>
      <c r="K65" s="8">
        <f t="shared" si="10"/>
        <v>14052220472.219183</v>
      </c>
      <c r="L65" s="7">
        <f t="shared" si="11"/>
        <v>13633643692.195635</v>
      </c>
      <c r="M65" s="26">
        <f t="shared" si="12"/>
        <v>13106646914.158333</v>
      </c>
      <c r="N65" s="8">
        <f t="shared" si="13"/>
        <v>12727529028.211605</v>
      </c>
      <c r="O65" s="7">
        <f t="shared" si="14"/>
        <v>12348411142.264877</v>
      </c>
      <c r="P65" s="27"/>
      <c r="Q65" s="41">
        <f t="shared" si="23"/>
        <v>12023452954.310537</v>
      </c>
      <c r="S65" s="22">
        <f t="shared" si="15"/>
        <v>31715435282.8125</v>
      </c>
      <c r="V65" s="20">
        <f t="shared" si="16"/>
        <v>11334.928603598153</v>
      </c>
      <c r="W65" s="21">
        <f t="shared" si="17"/>
        <v>10266.394063501231</v>
      </c>
      <c r="X65" s="21"/>
      <c r="Z65" s="17">
        <f t="shared" si="18"/>
        <v>0.15895008553908274</v>
      </c>
      <c r="AA65" s="11">
        <f t="shared" si="18"/>
        <v>0.15435235579208448</v>
      </c>
      <c r="AB65" s="12">
        <f t="shared" si="18"/>
        <v>0.14975462604508621</v>
      </c>
      <c r="AC65" s="12"/>
      <c r="AE65" s="17">
        <f t="shared" si="24"/>
        <v>2.1916854151140246</v>
      </c>
      <c r="AF65" s="11">
        <f t="shared" si="19"/>
        <v>2.2569696615216763</v>
      </c>
      <c r="AG65" s="12">
        <f t="shared" si="20"/>
        <v>2.326262589726289</v>
      </c>
      <c r="AH65" s="17">
        <f t="shared" si="25"/>
        <v>2.4197977934808175</v>
      </c>
      <c r="AI65" s="11">
        <f t="shared" si="21"/>
        <v>2.4918768766908843</v>
      </c>
      <c r="AJ65" s="12">
        <f t="shared" si="22"/>
        <v>2.5683818685191131</v>
      </c>
    </row>
    <row r="66" spans="1:36">
      <c r="A66">
        <v>2024</v>
      </c>
      <c r="C66" s="3">
        <v>8108605255</v>
      </c>
      <c r="D66" s="24"/>
      <c r="E66" s="5"/>
      <c r="F66" s="9">
        <f t="shared" si="7"/>
        <v>92860681057377.234</v>
      </c>
      <c r="G66" s="10">
        <f t="shared" si="8"/>
        <v>82457627309270.391</v>
      </c>
      <c r="H66" s="10"/>
      <c r="J66" s="20">
        <f t="shared" si="9"/>
        <v>14589433871.037983</v>
      </c>
      <c r="K66" s="9">
        <f t="shared" si="10"/>
        <v>14077095892.28916</v>
      </c>
      <c r="L66" s="9">
        <f t="shared" si="11"/>
        <v>13564757913.540335</v>
      </c>
      <c r="M66" s="21">
        <f t="shared" si="12"/>
        <v>12954999759.779642</v>
      </c>
      <c r="N66" s="10">
        <f t="shared" si="13"/>
        <v>12500058296.643568</v>
      </c>
      <c r="O66" s="10">
        <f t="shared" si="14"/>
        <v>12045116833.507492</v>
      </c>
      <c r="P66" s="27"/>
      <c r="Q66" s="41">
        <f t="shared" si="23"/>
        <v>11655167007.962288</v>
      </c>
      <c r="S66" s="22">
        <f t="shared" si="15"/>
        <v>30743971499.375</v>
      </c>
      <c r="V66" s="20">
        <f t="shared" si="16"/>
        <v>11452.115146450946</v>
      </c>
      <c r="W66" s="21">
        <f t="shared" si="17"/>
        <v>10169.150515549471</v>
      </c>
      <c r="X66" s="21"/>
      <c r="Z66" s="17">
        <f t="shared" si="18"/>
        <v>0.15711099364028344</v>
      </c>
      <c r="AA66" s="11">
        <f t="shared" si="18"/>
        <v>0.15159371794388554</v>
      </c>
      <c r="AB66" s="12">
        <f t="shared" si="18"/>
        <v>0.14607644224748761</v>
      </c>
      <c r="AC66" s="12"/>
      <c r="AE66" s="18">
        <f t="shared" si="24"/>
        <v>2.1072765243074976</v>
      </c>
      <c r="AF66" s="18">
        <f t="shared" si="19"/>
        <v>2.1839711638403525</v>
      </c>
      <c r="AG66" s="18">
        <f t="shared" si="20"/>
        <v>2.2664592833379196</v>
      </c>
      <c r="AH66" s="19">
        <f t="shared" si="25"/>
        <v>2.3731356286723653</v>
      </c>
      <c r="AI66" s="19">
        <f t="shared" si="21"/>
        <v>2.4595062494732658</v>
      </c>
      <c r="AJ66" s="19">
        <f t="shared" si="22"/>
        <v>2.5524012696871843</v>
      </c>
    </row>
    <row r="67" spans="1:36">
      <c r="A67">
        <v>2025</v>
      </c>
      <c r="C67" s="3">
        <v>8184437453</v>
      </c>
      <c r="D67" s="24"/>
      <c r="E67" s="5"/>
      <c r="F67" s="9">
        <f t="shared" si="7"/>
        <v>94717894678524.781</v>
      </c>
      <c r="G67" s="10">
        <f t="shared" si="8"/>
        <v>82457627309270.391</v>
      </c>
      <c r="H67" s="10"/>
      <c r="J67" s="26">
        <f t="shared" si="9"/>
        <v>14707027635.684143</v>
      </c>
      <c r="K67" s="8">
        <f t="shared" si="10"/>
        <v>14097345440.973043</v>
      </c>
      <c r="L67" s="7">
        <f t="shared" si="11"/>
        <v>13487663246.261938</v>
      </c>
      <c r="M67" s="26">
        <f t="shared" si="12"/>
        <v>12803352605.400951</v>
      </c>
      <c r="N67" s="8">
        <f t="shared" si="13"/>
        <v>12272587565.075531</v>
      </c>
      <c r="O67" s="7">
        <f t="shared" si="14"/>
        <v>11741822524.750111</v>
      </c>
      <c r="P67" s="27"/>
      <c r="Q67" s="41">
        <f t="shared" si="23"/>
        <v>11286881061.614037</v>
      </c>
      <c r="S67" s="22">
        <f t="shared" si="15"/>
        <v>29772507715.9375</v>
      </c>
      <c r="V67" s="20">
        <f t="shared" si="16"/>
        <v>11572.926694406589</v>
      </c>
      <c r="W67" s="21">
        <f t="shared" si="17"/>
        <v>10074.92913016833</v>
      </c>
      <c r="X67" s="21"/>
      <c r="Z67" s="17">
        <f t="shared" si="18"/>
        <v>0.15527190174148414</v>
      </c>
      <c r="AA67" s="11">
        <f t="shared" si="18"/>
        <v>0.14883508009568658</v>
      </c>
      <c r="AB67" s="12">
        <f t="shared" si="18"/>
        <v>0.14239825844988901</v>
      </c>
      <c r="AC67" s="12"/>
      <c r="AE67" s="17">
        <f t="shared" si="24"/>
        <v>2.0243728680905915</v>
      </c>
      <c r="AF67" s="11">
        <f t="shared" si="19"/>
        <v>2.1119229744775629</v>
      </c>
      <c r="AG67" s="12">
        <f t="shared" si="20"/>
        <v>2.2073881273829143</v>
      </c>
      <c r="AH67" s="17">
        <f t="shared" si="25"/>
        <v>2.3253680995537294</v>
      </c>
      <c r="AI67" s="11">
        <f t="shared" si="21"/>
        <v>2.4259356519616135</v>
      </c>
      <c r="AJ67" s="12">
        <f t="shared" si="22"/>
        <v>2.5355951048639374</v>
      </c>
    </row>
    <row r="68" spans="1:36">
      <c r="A68">
        <v>2026</v>
      </c>
      <c r="C68" s="3">
        <v>8259276650.9999905</v>
      </c>
      <c r="D68" s="24"/>
      <c r="E68" s="5"/>
      <c r="F68" s="9">
        <f t="shared" si="7"/>
        <v>96612252572095.281</v>
      </c>
      <c r="G68" s="10">
        <f t="shared" si="8"/>
        <v>82457627309270.391</v>
      </c>
      <c r="H68" s="10"/>
      <c r="J68" s="20">
        <f t="shared" si="9"/>
        <v>14823489377.367735</v>
      </c>
      <c r="K68" s="9">
        <f t="shared" si="10"/>
        <v>14112774133.247362</v>
      </c>
      <c r="L68" s="9">
        <f t="shared" si="11"/>
        <v>13402058889.126991</v>
      </c>
      <c r="M68" s="21">
        <f t="shared" si="12"/>
        <v>12651705451.022259</v>
      </c>
      <c r="N68" s="10">
        <f t="shared" si="13"/>
        <v>12045116833.507492</v>
      </c>
      <c r="O68" s="10">
        <f t="shared" si="14"/>
        <v>11438528215.992727</v>
      </c>
      <c r="P68" s="27"/>
      <c r="Q68" s="41">
        <f t="shared" si="23"/>
        <v>10918595115.265785</v>
      </c>
      <c r="S68" s="22">
        <f t="shared" si="15"/>
        <v>28801043932.5</v>
      </c>
      <c r="V68" s="20">
        <f t="shared" si="16"/>
        <v>11697.42298926359</v>
      </c>
      <c r="W68" s="21">
        <f t="shared" si="17"/>
        <v>9983.6378890743235</v>
      </c>
      <c r="X68" s="21"/>
      <c r="Z68" s="17">
        <f t="shared" si="18"/>
        <v>0.15343280984268484</v>
      </c>
      <c r="AA68" s="11">
        <f t="shared" si="18"/>
        <v>0.14607644224748761</v>
      </c>
      <c r="AB68" s="12">
        <f t="shared" si="18"/>
        <v>0.13872007465229039</v>
      </c>
      <c r="AC68" s="12"/>
      <c r="AE68" s="18">
        <f t="shared" si="24"/>
        <v>1.9429328142180187</v>
      </c>
      <c r="AF68" s="18">
        <f t="shared" si="19"/>
        <v>2.0407783516246818</v>
      </c>
      <c r="AG68" s="18">
        <f t="shared" si="20"/>
        <v>2.149001446029021</v>
      </c>
      <c r="AH68" s="19">
        <f t="shared" si="25"/>
        <v>2.2764554584356747</v>
      </c>
      <c r="AI68" s="19">
        <f t="shared" si="21"/>
        <v>2.3910971002273995</v>
      </c>
      <c r="AJ68" s="19">
        <f t="shared" si="22"/>
        <v>2.5178977040273369</v>
      </c>
    </row>
    <row r="69" spans="1:36">
      <c r="A69">
        <v>2027</v>
      </c>
      <c r="C69" s="3">
        <v>8333078318</v>
      </c>
      <c r="D69" s="24"/>
      <c r="E69" s="5"/>
      <c r="F69" s="9">
        <f t="shared" si="7"/>
        <v>98544497623537.188</v>
      </c>
      <c r="G69" s="10">
        <f t="shared" si="8"/>
        <v>82457627309270.391</v>
      </c>
      <c r="H69" s="10"/>
      <c r="J69" s="26">
        <f t="shared" si="9"/>
        <v>14938726777.664392</v>
      </c>
      <c r="K69" s="8">
        <f t="shared" si="10"/>
        <v>14123181035.036268</v>
      </c>
      <c r="L69" s="7">
        <f t="shared" si="11"/>
        <v>13307635292.408142</v>
      </c>
      <c r="M69" s="26">
        <f t="shared" si="12"/>
        <v>12500058296.64357</v>
      </c>
      <c r="N69" s="8">
        <f t="shared" si="13"/>
        <v>11817646101.939455</v>
      </c>
      <c r="O69" s="7">
        <f t="shared" si="14"/>
        <v>11135233907.235344</v>
      </c>
      <c r="P69" s="27"/>
      <c r="Q69" s="41">
        <f t="shared" si="23"/>
        <v>10550309168.917536</v>
      </c>
      <c r="S69" s="22">
        <f t="shared" si="15"/>
        <v>27829580149.0625</v>
      </c>
      <c r="V69" s="20">
        <f t="shared" si="16"/>
        <v>11825.701603052807</v>
      </c>
      <c r="W69" s="21">
        <f t="shared" si="17"/>
        <v>9895.2180889931715</v>
      </c>
      <c r="X69" s="21"/>
      <c r="Z69" s="17">
        <f t="shared" si="18"/>
        <v>0.15159371794388554</v>
      </c>
      <c r="AA69" s="11">
        <f t="shared" si="18"/>
        <v>0.14331780439928865</v>
      </c>
      <c r="AB69" s="12">
        <f t="shared" si="18"/>
        <v>0.13504189085469179</v>
      </c>
      <c r="AC69" s="12"/>
      <c r="AE69" s="17">
        <f t="shared" si="24"/>
        <v>1.8629151308043093</v>
      </c>
      <c r="AF69" s="11">
        <f t="shared" si="19"/>
        <v>1.9704895150762354</v>
      </c>
      <c r="AG69" s="12">
        <f t="shared" si="20"/>
        <v>2.09124908652546</v>
      </c>
      <c r="AH69" s="17">
        <f t="shared" si="25"/>
        <v>2.2263560287982904</v>
      </c>
      <c r="AI69" s="11">
        <f t="shared" si="21"/>
        <v>2.3549173760157909</v>
      </c>
      <c r="AJ69" s="12">
        <f t="shared" si="22"/>
        <v>2.4992362424447738</v>
      </c>
    </row>
    <row r="70" spans="1:36">
      <c r="A70">
        <v>2028</v>
      </c>
      <c r="C70" s="3">
        <v>8405863301.000001</v>
      </c>
      <c r="D70" s="24"/>
      <c r="E70" s="5"/>
      <c r="F70" s="9">
        <f t="shared" si="7"/>
        <v>100515387576007.94</v>
      </c>
      <c r="G70" s="10">
        <f t="shared" si="8"/>
        <v>82457627309270.391</v>
      </c>
      <c r="H70" s="10"/>
      <c r="J70" s="20">
        <f t="shared" si="9"/>
        <v>15052644278.221973</v>
      </c>
      <c r="K70" s="9">
        <f t="shared" si="10"/>
        <v>14128359103.243435</v>
      </c>
      <c r="L70" s="9">
        <f t="shared" si="11"/>
        <v>13204073928.264893</v>
      </c>
      <c r="M70" s="21">
        <f t="shared" si="12"/>
        <v>12348411142.264875</v>
      </c>
      <c r="N70" s="10">
        <f t="shared" si="13"/>
        <v>11590175370.371418</v>
      </c>
      <c r="O70" s="10">
        <f t="shared" si="14"/>
        <v>10831939598.477962</v>
      </c>
      <c r="P70" s="27"/>
      <c r="Q70" s="41">
        <f t="shared" si="23"/>
        <v>10182023222.569284</v>
      </c>
      <c r="S70" s="22">
        <f t="shared" si="15"/>
        <v>26858116365.625</v>
      </c>
      <c r="V70" s="20">
        <f t="shared" si="16"/>
        <v>11957.77090070572</v>
      </c>
      <c r="W70" s="21">
        <f t="shared" si="17"/>
        <v>9809.5370286905381</v>
      </c>
      <c r="X70" s="21"/>
      <c r="Z70" s="17">
        <f t="shared" si="18"/>
        <v>0.14975462604508621</v>
      </c>
      <c r="AA70" s="11">
        <f t="shared" si="18"/>
        <v>0.14055916655108971</v>
      </c>
      <c r="AB70" s="12">
        <f t="shared" si="18"/>
        <v>0.13136370705709319</v>
      </c>
      <c r="AC70" s="12"/>
      <c r="AE70" s="18">
        <f t="shared" si="24"/>
        <v>1.7842789525348097</v>
      </c>
      <c r="AF70" s="18">
        <f t="shared" si="19"/>
        <v>1.9010074821398903</v>
      </c>
      <c r="AG70" s="18">
        <f t="shared" si="20"/>
        <v>2.0340780058896826</v>
      </c>
      <c r="AH70" s="19">
        <f t="shared" si="25"/>
        <v>2.1750260868540239</v>
      </c>
      <c r="AI70" s="19">
        <f t="shared" si="21"/>
        <v>2.3173175130968104</v>
      </c>
      <c r="AJ70" s="19">
        <f t="shared" si="22"/>
        <v>2.4795297390135871</v>
      </c>
    </row>
    <row r="71" spans="1:36">
      <c r="A71">
        <v>2029</v>
      </c>
      <c r="C71" s="3">
        <v>8477660723.0000105</v>
      </c>
      <c r="D71" s="24"/>
      <c r="E71" s="5"/>
      <c r="F71" s="9">
        <f t="shared" si="7"/>
        <v>102525695327528.09</v>
      </c>
      <c r="G71" s="10">
        <f t="shared" si="8"/>
        <v>82457627309270.391</v>
      </c>
      <c r="H71" s="10"/>
      <c r="J71" s="26">
        <f t="shared" si="9"/>
        <v>15165142988.09079</v>
      </c>
      <c r="K71" s="8">
        <f t="shared" si="10"/>
        <v>14128095021.764866</v>
      </c>
      <c r="L71" s="7">
        <f t="shared" si="11"/>
        <v>13091047055.438938</v>
      </c>
      <c r="M71" s="26">
        <f t="shared" si="12"/>
        <v>12196763987.886185</v>
      </c>
      <c r="N71" s="8">
        <f t="shared" si="13"/>
        <v>11362704638.803383</v>
      </c>
      <c r="O71" s="7">
        <f t="shared" si="14"/>
        <v>10528645289.720579</v>
      </c>
      <c r="P71" s="27"/>
      <c r="Q71" s="41">
        <f t="shared" si="23"/>
        <v>9813737276.2210331</v>
      </c>
      <c r="S71" s="22">
        <f t="shared" si="15"/>
        <v>25886652582.1875</v>
      </c>
      <c r="V71" s="20">
        <f t="shared" si="16"/>
        <v>12093.630386667217</v>
      </c>
      <c r="W71" s="21">
        <f t="shared" si="17"/>
        <v>9726.4599284519263</v>
      </c>
      <c r="X71" s="21"/>
      <c r="Z71" s="17">
        <f t="shared" si="18"/>
        <v>0.14791553414628691</v>
      </c>
      <c r="AA71" s="11">
        <f t="shared" si="18"/>
        <v>0.13780052870289075</v>
      </c>
      <c r="AB71" s="12">
        <f t="shared" si="18"/>
        <v>0.12768552325949456</v>
      </c>
      <c r="AC71" s="12"/>
      <c r="AE71" s="17">
        <f t="shared" si="24"/>
        <v>1.7069837457197949</v>
      </c>
      <c r="AF71" s="11">
        <f t="shared" si="19"/>
        <v>1.8322818853007521</v>
      </c>
      <c r="AG71" s="12">
        <f t="shared" si="20"/>
        <v>1.977431787737129</v>
      </c>
      <c r="AH71" s="17">
        <f t="shared" si="25"/>
        <v>2.1224197342752635</v>
      </c>
      <c r="AI71" s="11">
        <f t="shared" si="21"/>
        <v>2.2782122219198726</v>
      </c>
      <c r="AJ71" s="12">
        <f t="shared" si="22"/>
        <v>2.458687881475254</v>
      </c>
    </row>
    <row r="72" spans="1:36">
      <c r="A72">
        <v>2030</v>
      </c>
      <c r="C72" s="3">
        <v>8548487370.999999</v>
      </c>
      <c r="D72" s="24"/>
      <c r="E72" s="5"/>
      <c r="F72" s="9">
        <f t="shared" si="7"/>
        <v>104576209234078.66</v>
      </c>
      <c r="G72" s="10">
        <f t="shared" si="8"/>
        <v>82457627309270.391</v>
      </c>
      <c r="H72" s="10"/>
      <c r="J72" s="20">
        <f t="shared" si="9"/>
        <v>15276120588.643072</v>
      </c>
      <c r="K72" s="9">
        <f t="shared" si="10"/>
        <v>14122169033.385862</v>
      </c>
      <c r="L72" s="9">
        <f t="shared" si="11"/>
        <v>12968217478.128653</v>
      </c>
      <c r="M72" s="21">
        <f t="shared" si="12"/>
        <v>12045116833.507496</v>
      </c>
      <c r="N72" s="10">
        <f t="shared" si="13"/>
        <v>11135233907.235346</v>
      </c>
      <c r="O72" s="10">
        <f t="shared" si="14"/>
        <v>10225350980.963196</v>
      </c>
      <c r="P72" s="27"/>
      <c r="Q72" s="41">
        <f t="shared" si="23"/>
        <v>9445451329.8727837</v>
      </c>
      <c r="S72" s="22">
        <f t="shared" si="15"/>
        <v>24915188798.75</v>
      </c>
      <c r="V72" s="20">
        <f t="shared" si="16"/>
        <v>12233.2998454024</v>
      </c>
      <c r="W72" s="21">
        <f t="shared" si="17"/>
        <v>9645.873442943921</v>
      </c>
      <c r="X72" s="21"/>
      <c r="Z72" s="17">
        <f t="shared" si="18"/>
        <v>0.14607644224748761</v>
      </c>
      <c r="AA72" s="11">
        <f t="shared" si="18"/>
        <v>0.13504189085469179</v>
      </c>
      <c r="AB72" s="12">
        <f t="shared" si="18"/>
        <v>0.12400733946189596</v>
      </c>
      <c r="AC72" s="12"/>
      <c r="AE72" s="18">
        <f t="shared" si="24"/>
        <v>1.6309892720585766</v>
      </c>
      <c r="AF72" s="18">
        <f t="shared" si="19"/>
        <v>1.7642607689972152</v>
      </c>
      <c r="AG72" s="18">
        <f t="shared" si="20"/>
        <v>1.921250074713069</v>
      </c>
      <c r="AH72" s="19">
        <f t="shared" si="25"/>
        <v>2.0684887613078291</v>
      </c>
      <c r="AI72" s="19">
        <f t="shared" si="21"/>
        <v>2.2375092437493249</v>
      </c>
      <c r="AJ72" s="19">
        <f t="shared" si="22"/>
        <v>2.4366096425575279</v>
      </c>
    </row>
    <row r="73" spans="1:36">
      <c r="A73">
        <v>2031</v>
      </c>
      <c r="C73" s="3">
        <v>8618349453.9999905</v>
      </c>
      <c r="D73" s="24"/>
      <c r="E73" s="5"/>
      <c r="F73" s="9">
        <f t="shared" si="7"/>
        <v>106667733418760.23</v>
      </c>
      <c r="G73" s="10">
        <f t="shared" si="8"/>
        <v>82457627309270.391</v>
      </c>
      <c r="H73" s="10"/>
      <c r="J73" s="26">
        <f t="shared" si="9"/>
        <v>15385471236.022207</v>
      </c>
      <c r="K73" s="8">
        <f t="shared" si="10"/>
        <v>14110354767.462992</v>
      </c>
      <c r="L73" s="7">
        <f t="shared" si="11"/>
        <v>12835238298.903774</v>
      </c>
      <c r="M73" s="26">
        <f t="shared" si="12"/>
        <v>11893469679.128803</v>
      </c>
      <c r="N73" s="8">
        <f t="shared" si="13"/>
        <v>10907763175.667309</v>
      </c>
      <c r="O73" s="7">
        <f t="shared" si="14"/>
        <v>9922056672.2058144</v>
      </c>
      <c r="P73" s="27"/>
      <c r="Q73" s="41">
        <f t="shared" si="23"/>
        <v>9077165383.5245323</v>
      </c>
      <c r="S73" s="22">
        <f t="shared" si="15"/>
        <v>23943725015.3125</v>
      </c>
      <c r="V73" s="20">
        <f t="shared" si="16"/>
        <v>12376.816928588696</v>
      </c>
      <c r="W73" s="21">
        <f t="shared" si="17"/>
        <v>9567.6820427604907</v>
      </c>
      <c r="X73" s="21"/>
      <c r="Z73" s="17">
        <f t="shared" si="18"/>
        <v>0.14423735034868831</v>
      </c>
      <c r="AA73" s="11">
        <f t="shared" si="18"/>
        <v>0.13228325300649285</v>
      </c>
      <c r="AB73" s="12">
        <f t="shared" si="18"/>
        <v>0.12032915566429736</v>
      </c>
      <c r="AC73" s="12"/>
      <c r="AE73" s="17">
        <f t="shared" si="24"/>
        <v>1.5562555509676388</v>
      </c>
      <c r="AF73" s="11">
        <f t="shared" si="19"/>
        <v>1.6968903624254887</v>
      </c>
      <c r="AG73" s="12">
        <f t="shared" si="20"/>
        <v>1.865467898430641</v>
      </c>
      <c r="AH73" s="17">
        <f t="shared" si="25"/>
        <v>2.013182499412264</v>
      </c>
      <c r="AI73" s="11">
        <f t="shared" si="21"/>
        <v>2.1951086239867585</v>
      </c>
      <c r="AJ73" s="12">
        <f t="shared" si="22"/>
        <v>2.413181642308587</v>
      </c>
    </row>
    <row r="74" spans="1:36">
      <c r="A74">
        <v>2032</v>
      </c>
      <c r="C74" s="3">
        <v>8687227873</v>
      </c>
      <c r="D74" s="24"/>
      <c r="E74" s="5"/>
      <c r="F74" s="9">
        <f t="shared" si="7"/>
        <v>108801088087135.44</v>
      </c>
      <c r="G74" s="10">
        <f t="shared" si="8"/>
        <v>82457627309270.391</v>
      </c>
      <c r="H74" s="10"/>
      <c r="J74" s="20">
        <f t="shared" si="9"/>
        <v>15493085461.061052</v>
      </c>
      <c r="K74" s="9">
        <f t="shared" si="10"/>
        <v>14092419063.28985</v>
      </c>
      <c r="L74" s="9">
        <f t="shared" si="11"/>
        <v>12691752665.518648</v>
      </c>
      <c r="M74" s="21">
        <f t="shared" si="12"/>
        <v>11741822524.750113</v>
      </c>
      <c r="N74" s="10">
        <f t="shared" si="13"/>
        <v>10680292444.099274</v>
      </c>
      <c r="O74" s="10">
        <f t="shared" si="14"/>
        <v>9618762363.448431</v>
      </c>
      <c r="P74" s="27"/>
      <c r="Q74" s="41">
        <f t="shared" si="23"/>
        <v>8708879437.176281</v>
      </c>
      <c r="S74" s="22">
        <f t="shared" si="15"/>
        <v>22972261231.875</v>
      </c>
      <c r="V74" s="20">
        <f t="shared" si="16"/>
        <v>12524.258564149148</v>
      </c>
      <c r="W74" s="21">
        <f t="shared" si="17"/>
        <v>9491.8227672546273</v>
      </c>
      <c r="X74" s="21"/>
      <c r="Z74" s="17">
        <f t="shared" si="18"/>
        <v>0.14239825844988901</v>
      </c>
      <c r="AA74" s="11">
        <f t="shared" si="18"/>
        <v>0.12952461515829389</v>
      </c>
      <c r="AB74" s="12">
        <f t="shared" si="18"/>
        <v>0.11665097186669875</v>
      </c>
      <c r="AC74" s="12"/>
      <c r="AE74" s="18">
        <f t="shared" si="24"/>
        <v>1.4827428203124191</v>
      </c>
      <c r="AF74" s="18">
        <f t="shared" si="19"/>
        <v>1.6301148247653776</v>
      </c>
      <c r="AG74" s="18">
        <f t="shared" si="20"/>
        <v>1.8100148842552504</v>
      </c>
      <c r="AH74" s="19">
        <f t="shared" si="25"/>
        <v>1.9564476624861857</v>
      </c>
      <c r="AI74" s="19">
        <f t="shared" si="21"/>
        <v>2.1509018926318713</v>
      </c>
      <c r="AJ74" s="19">
        <f t="shared" si="22"/>
        <v>2.388276200602506</v>
      </c>
    </row>
    <row r="75" spans="1:36">
      <c r="A75">
        <v>2033</v>
      </c>
      <c r="C75" s="3">
        <v>8755083512</v>
      </c>
      <c r="D75" s="24"/>
      <c r="E75" s="5"/>
      <c r="F75" s="9">
        <f t="shared" si="7"/>
        <v>110977109848878.14</v>
      </c>
      <c r="G75" s="10">
        <f t="shared" si="8"/>
        <v>82457627309270.391</v>
      </c>
      <c r="H75" s="10"/>
      <c r="J75" s="26">
        <f t="shared" si="9"/>
        <v>15598850066.607038</v>
      </c>
      <c r="K75" s="8">
        <f t="shared" si="10"/>
        <v>14068121789.042799</v>
      </c>
      <c r="L75" s="7">
        <f t="shared" si="11"/>
        <v>12537393511.478556</v>
      </c>
      <c r="M75" s="26">
        <f t="shared" si="12"/>
        <v>11590175370.371418</v>
      </c>
      <c r="N75" s="8">
        <f t="shared" si="13"/>
        <v>10452821712.531233</v>
      </c>
      <c r="O75" s="7">
        <f t="shared" si="14"/>
        <v>9315468054.6910458</v>
      </c>
      <c r="P75" s="27"/>
      <c r="Q75" s="41">
        <f t="shared" si="23"/>
        <v>8340593490.8280306</v>
      </c>
      <c r="S75" s="22">
        <f t="shared" si="15"/>
        <v>22000797448.4375</v>
      </c>
      <c r="V75" s="20">
        <f t="shared" si="16"/>
        <v>12675.734011762348</v>
      </c>
      <c r="W75" s="21">
        <f t="shared" si="17"/>
        <v>9418.2570841558863</v>
      </c>
      <c r="X75" s="21"/>
      <c r="Z75" s="17">
        <f t="shared" si="18"/>
        <v>0.14055916655108969</v>
      </c>
      <c r="AA75" s="11">
        <f t="shared" si="18"/>
        <v>0.12676597731009492</v>
      </c>
      <c r="AB75" s="12">
        <f t="shared" si="18"/>
        <v>0.11297278806910013</v>
      </c>
      <c r="AC75" s="12"/>
      <c r="AE75" s="17">
        <f t="shared" si="24"/>
        <v>1.4104114953662716</v>
      </c>
      <c r="AF75" s="11">
        <f t="shared" si="19"/>
        <v>1.5638759585926534</v>
      </c>
      <c r="AG75" s="12">
        <f t="shared" si="20"/>
        <v>1.7548143023743146</v>
      </c>
      <c r="AH75" s="17">
        <f t="shared" si="25"/>
        <v>1.8982281756218555</v>
      </c>
      <c r="AI75" s="11">
        <f t="shared" si="21"/>
        <v>2.1047711377361504</v>
      </c>
      <c r="AJ75" s="12">
        <f t="shared" si="22"/>
        <v>2.3617490092039364</v>
      </c>
    </row>
    <row r="76" spans="1:36">
      <c r="A76">
        <v>2034</v>
      </c>
      <c r="C76" s="3">
        <v>8821862705</v>
      </c>
      <c r="D76" s="24"/>
      <c r="E76" s="5"/>
      <c r="F76" s="9">
        <f t="shared" si="7"/>
        <v>113196652045855.7</v>
      </c>
      <c r="G76" s="10">
        <f t="shared" si="8"/>
        <v>82457627309270.391</v>
      </c>
      <c r="H76" s="10"/>
      <c r="J76" s="20">
        <f t="shared" si="9"/>
        <v>15702648022.190445</v>
      </c>
      <c r="K76" s="9">
        <f t="shared" si="10"/>
        <v>14037215656.200548</v>
      </c>
      <c r="L76" s="9">
        <f t="shared" si="11"/>
        <v>12371783290.210653</v>
      </c>
      <c r="M76" s="21">
        <f t="shared" si="12"/>
        <v>11438528215.992727</v>
      </c>
      <c r="N76" s="10">
        <f t="shared" si="13"/>
        <v>10225350980.963198</v>
      </c>
      <c r="O76" s="10">
        <f t="shared" si="14"/>
        <v>9012173745.9336662</v>
      </c>
      <c r="P76" s="27"/>
      <c r="Q76" s="41">
        <f t="shared" si="23"/>
        <v>7972307544.4797802</v>
      </c>
      <c r="S76" s="22">
        <f t="shared" si="15"/>
        <v>21029333665</v>
      </c>
      <c r="V76" s="20">
        <f t="shared" si="16"/>
        <v>12831.377661511193</v>
      </c>
      <c r="W76" s="21">
        <f t="shared" si="17"/>
        <v>9346.9633417141686</v>
      </c>
      <c r="X76" s="21"/>
      <c r="Z76" s="17">
        <f t="shared" si="18"/>
        <v>0.13872007465229039</v>
      </c>
      <c r="AA76" s="11">
        <f t="shared" si="18"/>
        <v>0.12400733946189596</v>
      </c>
      <c r="AB76" s="12">
        <f t="shared" si="18"/>
        <v>0.10929460427150153</v>
      </c>
      <c r="AC76" s="12"/>
      <c r="AE76" s="18">
        <f t="shared" si="24"/>
        <v>1.3392221258020982</v>
      </c>
      <c r="AF76" s="18">
        <f t="shared" si="19"/>
        <v>1.4981128864904829</v>
      </c>
      <c r="AG76" s="18">
        <f t="shared" si="20"/>
        <v>1.6997819289026632</v>
      </c>
      <c r="AH76" s="19">
        <f t="shared" si="25"/>
        <v>1.8384649902421826</v>
      </c>
      <c r="AI76" s="19">
        <f t="shared" si="21"/>
        <v>2.0565879551861701</v>
      </c>
      <c r="AJ76" s="19">
        <f t="shared" si="22"/>
        <v>2.3334363337689235</v>
      </c>
    </row>
    <row r="77" spans="1:36">
      <c r="A77">
        <v>2035</v>
      </c>
      <c r="C77" s="3">
        <v>8887524229</v>
      </c>
      <c r="D77" s="24"/>
      <c r="E77" s="5"/>
      <c r="F77" s="9">
        <f t="shared" si="7"/>
        <v>115460585086772.81</v>
      </c>
      <c r="G77" s="10">
        <f t="shared" si="8"/>
        <v>82457627309270.391</v>
      </c>
      <c r="H77" s="10"/>
      <c r="J77" s="26">
        <f t="shared" si="9"/>
        <v>15804358355.970539</v>
      </c>
      <c r="K77" s="8">
        <f t="shared" si="10"/>
        <v>13999446029.328993</v>
      </c>
      <c r="L77" s="7">
        <f t="shared" si="11"/>
        <v>12194533702.687443</v>
      </c>
      <c r="M77" s="26">
        <f t="shared" si="12"/>
        <v>11286881061.614037</v>
      </c>
      <c r="N77" s="8">
        <f t="shared" si="13"/>
        <v>9997880249.3951607</v>
      </c>
      <c r="O77" s="7">
        <f t="shared" si="14"/>
        <v>8708879437.176281</v>
      </c>
      <c r="P77" s="27"/>
      <c r="Q77" s="41">
        <f t="shared" si="23"/>
        <v>7604021598.1315289</v>
      </c>
      <c r="S77" s="22">
        <f t="shared" si="15"/>
        <v>20057869881.5625</v>
      </c>
      <c r="V77" s="20">
        <f t="shared" si="16"/>
        <v>12991.310303270377</v>
      </c>
      <c r="W77" s="21">
        <f t="shared" si="17"/>
        <v>9277.9074559606906</v>
      </c>
      <c r="X77" s="21"/>
      <c r="Z77" s="17">
        <f t="shared" si="18"/>
        <v>0.13688098275349109</v>
      </c>
      <c r="AA77" s="11">
        <f t="shared" si="18"/>
        <v>0.12124870161369701</v>
      </c>
      <c r="AB77" s="12">
        <f t="shared" si="18"/>
        <v>0.10561642047390292</v>
      </c>
      <c r="AC77" s="12"/>
      <c r="AE77" s="17">
        <f t="shared" si="24"/>
        <v>1.2691353505019125</v>
      </c>
      <c r="AF77" s="11">
        <f t="shared" si="19"/>
        <v>1.4327616849653224</v>
      </c>
      <c r="AG77" s="12">
        <f t="shared" si="20"/>
        <v>1.644824670675364</v>
      </c>
      <c r="AH77" s="17">
        <f t="shared" si="25"/>
        <v>1.7770958843340734</v>
      </c>
      <c r="AI77" s="11">
        <f t="shared" si="21"/>
        <v>2.0062122551203729</v>
      </c>
      <c r="AJ77" s="12">
        <f t="shared" si="22"/>
        <v>2.3031516311891846</v>
      </c>
    </row>
    <row r="78" spans="1:36">
      <c r="A78">
        <v>2036</v>
      </c>
      <c r="C78" s="3">
        <v>8952048885.0000095</v>
      </c>
      <c r="D78" s="24"/>
      <c r="E78" s="5"/>
      <c r="F78" s="9">
        <f t="shared" si="7"/>
        <v>117769796788508.27</v>
      </c>
      <c r="G78" s="10">
        <f t="shared" si="8"/>
        <v>82457627309270.391</v>
      </c>
      <c r="H78" s="10"/>
      <c r="J78" s="20">
        <f t="shared" si="9"/>
        <v>15903856043.892965</v>
      </c>
      <c r="K78" s="9">
        <f t="shared" si="10"/>
        <v>13954550731.120092</v>
      </c>
      <c r="L78" s="9">
        <f t="shared" si="11"/>
        <v>12005245418.347218</v>
      </c>
      <c r="M78" s="21">
        <f t="shared" si="12"/>
        <v>11135233907.235344</v>
      </c>
      <c r="N78" s="10">
        <f t="shared" si="13"/>
        <v>9770409517.8271236</v>
      </c>
      <c r="O78" s="10">
        <f t="shared" si="14"/>
        <v>8405585128.4188976</v>
      </c>
      <c r="P78" s="27"/>
      <c r="Q78" s="41">
        <f t="shared" si="23"/>
        <v>7235735651.7832785</v>
      </c>
      <c r="S78" s="22">
        <f t="shared" si="15"/>
        <v>19086406098.125</v>
      </c>
      <c r="V78" s="20">
        <f t="shared" si="16"/>
        <v>13155.624852076324</v>
      </c>
      <c r="W78" s="21">
        <f t="shared" si="17"/>
        <v>9211.0340737119768</v>
      </c>
      <c r="X78" s="21"/>
      <c r="Z78" s="17">
        <f t="shared" si="18"/>
        <v>0.13504189085469179</v>
      </c>
      <c r="AA78" s="11">
        <f t="shared" si="18"/>
        <v>0.11849006376549806</v>
      </c>
      <c r="AB78" s="12">
        <f t="shared" si="18"/>
        <v>0.10193823667630431</v>
      </c>
      <c r="AC78" s="12"/>
      <c r="AE78" s="18">
        <f t="shared" si="24"/>
        <v>1.2001118499468639</v>
      </c>
      <c r="AF78" s="18">
        <f t="shared" si="19"/>
        <v>1.3677549686755832</v>
      </c>
      <c r="AG78" s="18">
        <f t="shared" si="20"/>
        <v>1.5898388940017736</v>
      </c>
      <c r="AH78" s="19">
        <f t="shared" si="25"/>
        <v>1.7140552463584282</v>
      </c>
      <c r="AI78" s="19">
        <f t="shared" si="21"/>
        <v>1.9534909016147048</v>
      </c>
      <c r="AJ78" s="19">
        <f t="shared" si="22"/>
        <v>2.2706814346088455</v>
      </c>
    </row>
    <row r="79" spans="1:36">
      <c r="A79">
        <v>2037</v>
      </c>
      <c r="C79" s="3">
        <v>9015437616</v>
      </c>
      <c r="D79" s="24"/>
      <c r="E79" s="5"/>
      <c r="F79" s="9">
        <f t="shared" si="7"/>
        <v>120125192724278.44</v>
      </c>
      <c r="G79" s="10">
        <f t="shared" si="8"/>
        <v>82457627309270.391</v>
      </c>
      <c r="H79" s="10"/>
      <c r="J79" s="26">
        <f t="shared" si="9"/>
        <v>16001011895.989901</v>
      </c>
      <c r="K79" s="8">
        <f t="shared" si="10"/>
        <v>13902259842.571106</v>
      </c>
      <c r="L79" s="7">
        <f t="shared" si="11"/>
        <v>11803507789.152315</v>
      </c>
      <c r="M79" s="26">
        <f t="shared" si="12"/>
        <v>10983586752.856655</v>
      </c>
      <c r="N79" s="8">
        <f t="shared" si="13"/>
        <v>9542938786.2590847</v>
      </c>
      <c r="O79" s="7">
        <f t="shared" si="14"/>
        <v>8102290819.6615171</v>
      </c>
      <c r="P79" s="27"/>
      <c r="Q79" s="41">
        <f t="shared" si="23"/>
        <v>6867449705.4350281</v>
      </c>
      <c r="S79" s="22">
        <f t="shared" si="15"/>
        <v>18114942314.6875</v>
      </c>
      <c r="V79" s="20">
        <f t="shared" si="16"/>
        <v>13324.388436906071</v>
      </c>
      <c r="W79" s="21">
        <f t="shared" si="17"/>
        <v>9146.2700782189513</v>
      </c>
      <c r="X79" s="21"/>
      <c r="Z79" s="17">
        <f t="shared" si="18"/>
        <v>0.13320279895589249</v>
      </c>
      <c r="AA79" s="11">
        <f t="shared" si="18"/>
        <v>0.1157314259172991</v>
      </c>
      <c r="AB79" s="12">
        <f t="shared" si="18"/>
        <v>9.8260052878705706E-2</v>
      </c>
      <c r="AC79" s="12"/>
      <c r="AE79" s="17">
        <f t="shared" si="24"/>
        <v>1.1321122959246961</v>
      </c>
      <c r="AF79" s="11">
        <f t="shared" si="19"/>
        <v>1.3030214166488556</v>
      </c>
      <c r="AG79" s="12">
        <f t="shared" si="20"/>
        <v>1.5347083797695744</v>
      </c>
      <c r="AH79" s="17">
        <f t="shared" si="25"/>
        <v>1.6492738412591947</v>
      </c>
      <c r="AI79" s="11">
        <f t="shared" si="21"/>
        <v>1.8982561578170529</v>
      </c>
      <c r="AJ79" s="12">
        <f t="shared" si="22"/>
        <v>2.2357803142203521</v>
      </c>
    </row>
    <row r="80" spans="1:36">
      <c r="A80">
        <v>2038</v>
      </c>
      <c r="C80" s="3">
        <v>9077693645.0000114</v>
      </c>
      <c r="D80" s="24"/>
      <c r="E80" s="5"/>
      <c r="F80" s="9">
        <f t="shared" si="7"/>
        <v>122527696578764.02</v>
      </c>
      <c r="G80" s="10">
        <f t="shared" si="8"/>
        <v>82457627309270.391</v>
      </c>
      <c r="H80" s="10"/>
      <c r="J80" s="20">
        <f t="shared" si="9"/>
        <v>16095692439.753159</v>
      </c>
      <c r="K80" s="9">
        <f t="shared" si="10"/>
        <v>13842295498.187714</v>
      </c>
      <c r="L80" s="9">
        <f t="shared" si="11"/>
        <v>11588898556.622272</v>
      </c>
      <c r="M80" s="21">
        <f t="shared" si="12"/>
        <v>10831939598.477962</v>
      </c>
      <c r="N80" s="10">
        <f t="shared" si="13"/>
        <v>9315468054.6910477</v>
      </c>
      <c r="O80" s="10">
        <f t="shared" si="14"/>
        <v>7798996510.9041338</v>
      </c>
      <c r="P80" s="27"/>
      <c r="Q80" s="41">
        <f t="shared" si="23"/>
        <v>6499163759.0867767</v>
      </c>
      <c r="S80" s="22">
        <f t="shared" si="15"/>
        <v>17143478531.25</v>
      </c>
      <c r="V80" s="20">
        <f t="shared" si="16"/>
        <v>13497.668171061512</v>
      </c>
      <c r="W80" s="21">
        <f t="shared" si="17"/>
        <v>9083.5437429294616</v>
      </c>
      <c r="X80" s="21"/>
      <c r="Z80" s="17">
        <f t="shared" si="18"/>
        <v>0.13136370705709319</v>
      </c>
      <c r="AA80" s="11">
        <f t="shared" si="18"/>
        <v>0.11297278806910013</v>
      </c>
      <c r="AB80" s="12">
        <f t="shared" si="18"/>
        <v>9.4581869081107092E-2</v>
      </c>
      <c r="AC80" s="12"/>
      <c r="AE80" s="18">
        <f t="shared" si="24"/>
        <v>1.065097298262796</v>
      </c>
      <c r="AF80" s="18">
        <f t="shared" si="19"/>
        <v>1.2384852305381351</v>
      </c>
      <c r="AG80" s="18">
        <f t="shared" si="20"/>
        <v>1.4793018031427725</v>
      </c>
      <c r="AH80" s="19">
        <f t="shared" si="25"/>
        <v>1.5826785568171833</v>
      </c>
      <c r="AI80" s="19">
        <f t="shared" si="21"/>
        <v>1.8403239032757945</v>
      </c>
      <c r="AJ80" s="19">
        <f t="shared" si="22"/>
        <v>2.1981646622460875</v>
      </c>
    </row>
    <row r="81" spans="1:36">
      <c r="A81">
        <v>2039</v>
      </c>
      <c r="C81" s="3">
        <v>9138828562.0000095</v>
      </c>
      <c r="D81" s="24"/>
      <c r="E81" s="5"/>
      <c r="F81" s="9">
        <f t="shared" si="7"/>
        <v>124978250510339.3</v>
      </c>
      <c r="G81" s="10">
        <f t="shared" si="8"/>
        <v>82457627309270.391</v>
      </c>
      <c r="H81" s="10"/>
      <c r="J81" s="26">
        <f t="shared" si="9"/>
        <v>16187759800.508543</v>
      </c>
      <c r="K81" s="8">
        <f t="shared" si="10"/>
        <v>13774371676.091955</v>
      </c>
      <c r="L81" s="7">
        <f t="shared" si="11"/>
        <v>11360983551.675365</v>
      </c>
      <c r="M81" s="26">
        <f t="shared" si="12"/>
        <v>10680292444.099272</v>
      </c>
      <c r="N81" s="8">
        <f t="shared" si="13"/>
        <v>9087997323.1230106</v>
      </c>
      <c r="O81" s="7">
        <f t="shared" si="14"/>
        <v>7495702202.1467505</v>
      </c>
      <c r="P81" s="27"/>
      <c r="Q81" s="41">
        <f t="shared" si="23"/>
        <v>6130877812.7385283</v>
      </c>
      <c r="S81" s="22">
        <f t="shared" si="15"/>
        <v>16172014747.812504</v>
      </c>
      <c r="V81" s="20">
        <f t="shared" si="16"/>
        <v>13675.521940526272</v>
      </c>
      <c r="W81" s="21">
        <f t="shared" si="17"/>
        <v>9022.7786581024066</v>
      </c>
      <c r="X81" s="21"/>
      <c r="Z81" s="17">
        <f t="shared" si="18"/>
        <v>0.12952461515829389</v>
      </c>
      <c r="AA81" s="11">
        <f t="shared" si="18"/>
        <v>0.11021415022090118</v>
      </c>
      <c r="AB81" s="12">
        <f t="shared" si="18"/>
        <v>9.0903685283508479E-2</v>
      </c>
      <c r="AC81" s="12"/>
      <c r="AE81" s="17">
        <f t="shared" si="24"/>
        <v>0.99902734826250972</v>
      </c>
      <c r="AF81" s="11">
        <f t="shared" si="19"/>
        <v>1.174065512975965</v>
      </c>
      <c r="AG81" s="12">
        <f t="shared" si="20"/>
        <v>1.4234696031601659</v>
      </c>
      <c r="AH81" s="17">
        <f t="shared" si="25"/>
        <v>1.5141921283950741</v>
      </c>
      <c r="AI81" s="11">
        <f t="shared" si="21"/>
        <v>1.7794915835489191</v>
      </c>
      <c r="AJ81" s="12">
        <f t="shared" si="22"/>
        <v>2.1575049690715939</v>
      </c>
    </row>
    <row r="82" spans="1:36" s="28" customFormat="1">
      <c r="A82" s="28">
        <v>2040</v>
      </c>
      <c r="C82" s="29">
        <v>9198847382</v>
      </c>
      <c r="D82" s="30"/>
      <c r="E82" s="27"/>
      <c r="F82" s="31">
        <f t="shared" si="7"/>
        <v>127477815520546.08</v>
      </c>
      <c r="G82" s="32">
        <f t="shared" si="8"/>
        <v>82457627309270.391</v>
      </c>
      <c r="H82" s="32"/>
      <c r="J82" s="33">
        <f t="shared" si="9"/>
        <v>16277071578.718243</v>
      </c>
      <c r="K82" s="31">
        <f t="shared" si="10"/>
        <v>13698193982.913092</v>
      </c>
      <c r="L82" s="31">
        <f t="shared" si="11"/>
        <v>11119316387.107937</v>
      </c>
      <c r="M82" s="34">
        <f t="shared" si="12"/>
        <v>10528645289.720579</v>
      </c>
      <c r="N82" s="32">
        <f t="shared" si="13"/>
        <v>8860526591.5549755</v>
      </c>
      <c r="O82" s="32">
        <f t="shared" si="14"/>
        <v>7192407893.389369</v>
      </c>
      <c r="P82" s="27"/>
      <c r="Q82" s="41">
        <f t="shared" si="23"/>
        <v>5762591866.390276</v>
      </c>
      <c r="R82" s="27"/>
      <c r="S82" s="22">
        <f t="shared" si="15"/>
        <v>15200550964.375</v>
      </c>
      <c r="V82" s="33">
        <f t="shared" si="16"/>
        <v>13858.020491783616</v>
      </c>
      <c r="W82" s="34">
        <f t="shared" si="17"/>
        <v>8963.9086164882719</v>
      </c>
      <c r="X82" s="34"/>
      <c r="Z82" s="35">
        <f t="shared" si="18"/>
        <v>0.12768552325949456</v>
      </c>
      <c r="AA82" s="36">
        <f t="shared" si="18"/>
        <v>0.10745551237270223</v>
      </c>
      <c r="AB82" s="37">
        <f t="shared" si="18"/>
        <v>8.7225501485909879E-2</v>
      </c>
      <c r="AC82" s="37"/>
      <c r="AE82" s="38">
        <f t="shared" si="24"/>
        <v>0.93386275847365818</v>
      </c>
      <c r="AF82" s="38">
        <f t="shared" si="19"/>
        <v>1.1096755516337353</v>
      </c>
      <c r="AG82" s="38">
        <f t="shared" si="20"/>
        <v>1.3670400621030054</v>
      </c>
      <c r="AH82" s="39">
        <f t="shared" si="25"/>
        <v>1.4437328398949614</v>
      </c>
      <c r="AI82" s="39">
        <f t="shared" si="21"/>
        <v>1.7155358439827655</v>
      </c>
      <c r="AJ82" s="39">
        <f t="shared" si="22"/>
        <v>2.1134161451474429</v>
      </c>
    </row>
    <row r="83" spans="1:36">
      <c r="A83">
        <v>2041</v>
      </c>
      <c r="C83" s="3">
        <v>9257745483</v>
      </c>
      <c r="D83" s="24"/>
      <c r="E83" s="5"/>
      <c r="F83" s="9">
        <f t="shared" si="7"/>
        <v>130027371830957</v>
      </c>
      <c r="G83" s="10">
        <f t="shared" si="8"/>
        <v>82457627309270.391</v>
      </c>
      <c r="H83" s="10"/>
      <c r="J83" s="26">
        <f t="shared" si="9"/>
        <v>16363480724.136133</v>
      </c>
      <c r="K83" s="8">
        <f t="shared" si="10"/>
        <v>13613459433.336636</v>
      </c>
      <c r="L83" s="7">
        <f t="shared" si="11"/>
        <v>10863438142.53714</v>
      </c>
      <c r="M83" s="26">
        <f t="shared" si="12"/>
        <v>10376998135.34189</v>
      </c>
      <c r="N83" s="8">
        <f t="shared" si="13"/>
        <v>8633055859.9869385</v>
      </c>
      <c r="O83" s="7">
        <f t="shared" si="14"/>
        <v>6889113584.6319847</v>
      </c>
      <c r="P83" s="27"/>
      <c r="Q83" s="41">
        <f t="shared" si="23"/>
        <v>5394305920.0420246</v>
      </c>
      <c r="S83" s="22">
        <f t="shared" si="15"/>
        <v>14229087180.9375</v>
      </c>
      <c r="V83" s="20">
        <f t="shared" si="16"/>
        <v>14045.252385661961</v>
      </c>
      <c r="W83" s="21">
        <f t="shared" si="17"/>
        <v>8906.879915924168</v>
      </c>
      <c r="X83" s="21"/>
      <c r="Z83" s="17">
        <f t="shared" si="18"/>
        <v>0.12584643136069529</v>
      </c>
      <c r="AA83" s="11">
        <f t="shared" si="18"/>
        <v>0.10469687452450328</v>
      </c>
      <c r="AB83" s="12">
        <f t="shared" si="18"/>
        <v>8.3547317688311279E-2</v>
      </c>
      <c r="AC83" s="12"/>
      <c r="AE83" s="17">
        <f t="shared" si="24"/>
        <v>0.86956359840663955</v>
      </c>
      <c r="AF83" s="11">
        <f t="shared" si="19"/>
        <v>1.045221991560302</v>
      </c>
      <c r="AG83" s="12">
        <f t="shared" si="20"/>
        <v>1.3098143510590579</v>
      </c>
      <c r="AH83" s="17">
        <f t="shared" si="25"/>
        <v>1.3712141984950541</v>
      </c>
      <c r="AI83" s="11">
        <f t="shared" si="21"/>
        <v>1.6482097894081076</v>
      </c>
      <c r="AJ83" s="12">
        <f t="shared" si="22"/>
        <v>2.0654452864123614</v>
      </c>
    </row>
    <row r="84" spans="1:36">
      <c r="A84">
        <v>2042</v>
      </c>
      <c r="C84" s="3">
        <v>9315508153</v>
      </c>
      <c r="D84" s="24"/>
      <c r="E84" s="5"/>
      <c r="F84" s="9">
        <f t="shared" si="7"/>
        <v>132627919267576.14</v>
      </c>
      <c r="G84" s="10">
        <f t="shared" si="8"/>
        <v>82457627309270.391</v>
      </c>
      <c r="H84" s="10"/>
      <c r="J84" s="20">
        <f t="shared" si="9"/>
        <v>16446835406.739246</v>
      </c>
      <c r="K84" s="9">
        <f t="shared" si="10"/>
        <v>13519856224.183956</v>
      </c>
      <c r="L84" s="9">
        <f t="shared" si="11"/>
        <v>10592877041.62867</v>
      </c>
      <c r="M84" s="21">
        <f t="shared" si="12"/>
        <v>10225350980.963196</v>
      </c>
      <c r="N84" s="10">
        <f t="shared" si="13"/>
        <v>8405585128.4189005</v>
      </c>
      <c r="O84" s="10">
        <f t="shared" si="14"/>
        <v>6585819275.8746023</v>
      </c>
      <c r="P84" s="27"/>
      <c r="Q84" s="41">
        <f t="shared" si="23"/>
        <v>5026019973.6937742</v>
      </c>
      <c r="S84" s="22">
        <f t="shared" si="15"/>
        <v>13257623397.5</v>
      </c>
      <c r="V84" s="20">
        <f t="shared" si="16"/>
        <v>14237.325231137731</v>
      </c>
      <c r="W84" s="21">
        <f t="shared" si="17"/>
        <v>8851.6510269722039</v>
      </c>
      <c r="X84" s="21"/>
      <c r="Z84" s="17">
        <f t="shared" si="18"/>
        <v>0.12400733946189596</v>
      </c>
      <c r="AA84" s="11">
        <f t="shared" si="18"/>
        <v>0.10193823667630432</v>
      </c>
      <c r="AB84" s="12">
        <f t="shared" si="18"/>
        <v>7.9869133890712665E-2</v>
      </c>
      <c r="AC84" s="12"/>
      <c r="AE84" s="18">
        <f t="shared" si="24"/>
        <v>0.80608962573234988</v>
      </c>
      <c r="AF84" s="18">
        <f t="shared" si="19"/>
        <v>0.98060387460224008</v>
      </c>
      <c r="AG84" s="18">
        <f t="shared" si="20"/>
        <v>1.2515602083739115</v>
      </c>
      <c r="AH84" s="19">
        <f t="shared" si="25"/>
        <v>1.2965445804434552</v>
      </c>
      <c r="AI84" s="19">
        <f t="shared" si="21"/>
        <v>1.577239798889976</v>
      </c>
      <c r="AJ84" s="19">
        <f t="shared" si="22"/>
        <v>2.0130560591095747</v>
      </c>
    </row>
    <row r="85" spans="1:36">
      <c r="A85">
        <v>2043</v>
      </c>
      <c r="C85" s="3">
        <v>9372118247.0000114</v>
      </c>
      <c r="D85" s="24"/>
      <c r="E85" s="5"/>
      <c r="F85" s="9">
        <f t="shared" si="7"/>
        <v>135280477652927.67</v>
      </c>
      <c r="G85" s="10">
        <f t="shared" si="8"/>
        <v>82457627309270.391</v>
      </c>
      <c r="H85" s="10"/>
      <c r="J85" s="26">
        <f t="shared" si="9"/>
        <v>16526978884.356833</v>
      </c>
      <c r="K85" s="8">
        <f t="shared" si="10"/>
        <v>13417063502.891838</v>
      </c>
      <c r="L85" s="7">
        <f t="shared" si="11"/>
        <v>10307148121.426842</v>
      </c>
      <c r="M85" s="26">
        <f t="shared" si="12"/>
        <v>10073703826.584505</v>
      </c>
      <c r="N85" s="8">
        <f t="shared" si="13"/>
        <v>8178114396.8508615</v>
      </c>
      <c r="O85" s="7">
        <f t="shared" si="14"/>
        <v>6282524967.117218</v>
      </c>
      <c r="P85" s="27"/>
      <c r="Q85" s="41">
        <f t="shared" si="23"/>
        <v>4657734027.3455238</v>
      </c>
      <c r="S85" s="22">
        <f t="shared" si="15"/>
        <v>12286159614.0625</v>
      </c>
      <c r="V85" s="20">
        <f t="shared" si="16"/>
        <v>14434.354549061582</v>
      </c>
      <c r="W85" s="21">
        <f t="shared" si="17"/>
        <v>8798.1846938033286</v>
      </c>
      <c r="X85" s="21"/>
      <c r="Z85" s="17">
        <f t="shared" si="18"/>
        <v>0.12216824756309666</v>
      </c>
      <c r="AA85" s="11">
        <f t="shared" si="18"/>
        <v>9.9179598828105356E-2</v>
      </c>
      <c r="AB85" s="12">
        <f t="shared" si="18"/>
        <v>7.6190950093114038E-2</v>
      </c>
      <c r="AC85" s="12"/>
      <c r="AE85" s="17">
        <f t="shared" si="24"/>
        <v>0.74340021246663746</v>
      </c>
      <c r="AF85" s="11">
        <f t="shared" si="19"/>
        <v>0.91571151999201694</v>
      </c>
      <c r="AG85" s="12">
        <f t="shared" si="20"/>
        <v>1.1920037889551256</v>
      </c>
      <c r="AH85" s="17">
        <f t="shared" si="25"/>
        <v>1.2196268448591197</v>
      </c>
      <c r="AI85" s="11">
        <f t="shared" si="21"/>
        <v>1.5023218088993129</v>
      </c>
      <c r="AJ85" s="12">
        <f t="shared" si="22"/>
        <v>1.9556085615844505</v>
      </c>
    </row>
    <row r="86" spans="1:36">
      <c r="A86">
        <v>2044</v>
      </c>
      <c r="C86" s="3">
        <v>9427555382</v>
      </c>
      <c r="D86" s="24"/>
      <c r="E86" s="5"/>
      <c r="F86" s="9">
        <f t="shared" si="7"/>
        <v>137986087205986.23</v>
      </c>
      <c r="G86" s="10">
        <f t="shared" si="8"/>
        <v>82457627309270.391</v>
      </c>
      <c r="H86" s="10"/>
      <c r="J86" s="20">
        <f t="shared" si="9"/>
        <v>16603749366.916428</v>
      </c>
      <c r="K86" s="9">
        <f t="shared" si="10"/>
        <v>13304751130.258364</v>
      </c>
      <c r="L86" s="9">
        <f t="shared" si="11"/>
        <v>10005752893.600292</v>
      </c>
      <c r="M86" s="21">
        <f t="shared" si="12"/>
        <v>9922056672.2058144</v>
      </c>
      <c r="N86" s="10">
        <f t="shared" si="13"/>
        <v>7950643665.2828255</v>
      </c>
      <c r="O86" s="10">
        <f t="shared" si="14"/>
        <v>5979230658.3598356</v>
      </c>
      <c r="P86" s="27"/>
      <c r="Q86" s="41">
        <f t="shared" si="23"/>
        <v>4289448080.9972744</v>
      </c>
      <c r="S86" s="22">
        <f t="shared" si="15"/>
        <v>11314695830.625004</v>
      </c>
      <c r="V86" s="20">
        <f t="shared" si="16"/>
        <v>14636.465299312122</v>
      </c>
      <c r="W86" s="21">
        <f t="shared" si="17"/>
        <v>8746.4484660261405</v>
      </c>
      <c r="X86" s="21"/>
      <c r="Z86" s="17">
        <f t="shared" si="18"/>
        <v>0.12032915566429736</v>
      </c>
      <c r="AA86" s="11">
        <f t="shared" si="18"/>
        <v>9.6420960979906406E-2</v>
      </c>
      <c r="AB86" s="12">
        <f t="shared" si="18"/>
        <v>7.2512766295515438E-2</v>
      </c>
      <c r="AC86" s="12"/>
      <c r="AE86" s="18">
        <f t="shared" si="24"/>
        <v>0.68145426557509625</v>
      </c>
      <c r="AF86" s="18">
        <f t="shared" si="19"/>
        <v>0.85042521425992923</v>
      </c>
      <c r="AG86" s="18">
        <f t="shared" si="20"/>
        <v>1.1308190349036018</v>
      </c>
      <c r="AH86" s="19">
        <f t="shared" si="25"/>
        <v>1.1403579121171847</v>
      </c>
      <c r="AI86" s="19">
        <f t="shared" si="21"/>
        <v>1.4231169584459689</v>
      </c>
      <c r="AJ86" s="19">
        <f t="shared" si="22"/>
        <v>1.892333057064024</v>
      </c>
    </row>
    <row r="87" spans="1:36">
      <c r="A87">
        <v>2045</v>
      </c>
      <c r="C87" s="3">
        <v>9481803272</v>
      </c>
      <c r="D87" s="24"/>
      <c r="E87" s="5"/>
      <c r="F87" s="9">
        <f t="shared" si="7"/>
        <v>140745808950105.97</v>
      </c>
      <c r="G87" s="10">
        <f t="shared" si="8"/>
        <v>82457627309270.391</v>
      </c>
      <c r="H87" s="10"/>
      <c r="J87" s="26">
        <f t="shared" si="9"/>
        <v>16676979877.224665</v>
      </c>
      <c r="K87" s="8">
        <f t="shared" si="10"/>
        <v>13182579437.318388</v>
      </c>
      <c r="L87" s="7">
        <f t="shared" si="11"/>
        <v>9688178997.4121113</v>
      </c>
      <c r="M87" s="26">
        <f t="shared" si="12"/>
        <v>9770409517.8271236</v>
      </c>
      <c r="N87" s="8">
        <f t="shared" si="13"/>
        <v>7723172933.7147884</v>
      </c>
      <c r="O87" s="7">
        <f t="shared" si="14"/>
        <v>5675936349.6024532</v>
      </c>
      <c r="P87" s="27"/>
      <c r="Q87" s="41">
        <f t="shared" si="23"/>
        <v>3921162134.6490221</v>
      </c>
      <c r="S87" s="22">
        <f t="shared" si="15"/>
        <v>10343232047.1875</v>
      </c>
      <c r="V87" s="20">
        <f t="shared" si="16"/>
        <v>14843.78075695072</v>
      </c>
      <c r="W87" s="21">
        <f t="shared" si="17"/>
        <v>8696.4077342513319</v>
      </c>
      <c r="X87" s="21"/>
      <c r="Z87" s="17">
        <f t="shared" si="18"/>
        <v>0.11849006376549806</v>
      </c>
      <c r="AA87" s="11">
        <f t="shared" si="18"/>
        <v>9.3662323131707456E-2</v>
      </c>
      <c r="AB87" s="12">
        <f t="shared" si="18"/>
        <v>6.8834582497916838E-2</v>
      </c>
      <c r="AC87" s="12"/>
      <c r="AE87" s="17">
        <f t="shared" si="24"/>
        <v>0.62021014136456409</v>
      </c>
      <c r="AF87" s="11">
        <f t="shared" si="19"/>
        <v>0.78461367112319325</v>
      </c>
      <c r="AG87" s="12">
        <f t="shared" si="20"/>
        <v>1.0676136402878564</v>
      </c>
      <c r="AH87" s="17">
        <f t="shared" si="25"/>
        <v>1.058628302970843</v>
      </c>
      <c r="AI87" s="11">
        <f t="shared" si="21"/>
        <v>1.3392464646279107</v>
      </c>
      <c r="AJ87" s="12">
        <f t="shared" si="22"/>
        <v>1.8222952848849243</v>
      </c>
    </row>
    <row r="88" spans="1:36">
      <c r="A88">
        <v>2046</v>
      </c>
      <c r="C88" s="3">
        <v>9534854673</v>
      </c>
      <c r="D88" s="24"/>
      <c r="E88" s="5"/>
      <c r="F88" s="9">
        <f t="shared" si="7"/>
        <v>143560725129108.09</v>
      </c>
      <c r="G88" s="10">
        <f t="shared" si="8"/>
        <v>82457627309270.391</v>
      </c>
      <c r="H88" s="10"/>
      <c r="J88" s="20">
        <f t="shared" si="9"/>
        <v>16746498108.19846</v>
      </c>
      <c r="K88" s="9">
        <f t="shared" si="10"/>
        <v>13050198976.208712</v>
      </c>
      <c r="L88" s="9">
        <f t="shared" si="11"/>
        <v>9353899844.2189617</v>
      </c>
      <c r="M88" s="21">
        <f t="shared" si="12"/>
        <v>9618762363.448431</v>
      </c>
      <c r="N88" s="10">
        <f t="shared" si="13"/>
        <v>7495702202.1467514</v>
      </c>
      <c r="O88" s="10">
        <f t="shared" si="14"/>
        <v>5372642040.8450708</v>
      </c>
      <c r="P88" s="27"/>
      <c r="Q88" s="41">
        <f t="shared" si="23"/>
        <v>3552876188.3007717</v>
      </c>
      <c r="S88" s="22">
        <f t="shared" si="15"/>
        <v>9371768263.75</v>
      </c>
      <c r="V88" s="20">
        <f t="shared" si="16"/>
        <v>15056.414602272995</v>
      </c>
      <c r="W88" s="21">
        <f t="shared" si="17"/>
        <v>8648.0214053777836</v>
      </c>
      <c r="X88" s="21"/>
      <c r="Z88" s="17">
        <f t="shared" si="18"/>
        <v>0.11665097186669875</v>
      </c>
      <c r="AA88" s="11">
        <f t="shared" si="18"/>
        <v>9.0903685283508492E-2</v>
      </c>
      <c r="AB88" s="12">
        <f t="shared" si="18"/>
        <v>6.5156398700318224E-2</v>
      </c>
      <c r="AC88" s="12"/>
      <c r="AE88" s="18">
        <f t="shared" si="24"/>
        <v>0.5596255529484061</v>
      </c>
      <c r="AF88" s="18">
        <f t="shared" si="19"/>
        <v>0.71813221245402392</v>
      </c>
      <c r="AG88" s="18">
        <f t="shared" si="20"/>
        <v>1.0019102641495656</v>
      </c>
      <c r="AH88" s="19">
        <f t="shared" si="25"/>
        <v>0.97432163407664429</v>
      </c>
      <c r="AI88" s="19">
        <f t="shared" si="21"/>
        <v>1.2502855651156937</v>
      </c>
      <c r="AJ88" s="19">
        <f t="shared" si="22"/>
        <v>1.744350022298508</v>
      </c>
    </row>
    <row r="89" spans="1:36">
      <c r="A89">
        <v>2047</v>
      </c>
      <c r="C89" s="3">
        <v>9586707749</v>
      </c>
      <c r="D89" s="24"/>
      <c r="E89" s="5"/>
      <c r="F89" s="9">
        <f t="shared" si="7"/>
        <v>146431939631690.25</v>
      </c>
      <c r="G89" s="10">
        <f t="shared" si="8"/>
        <v>82457627309270.391</v>
      </c>
      <c r="H89" s="10"/>
      <c r="J89" s="26">
        <f t="shared" si="9"/>
        <v>16812126276.460318</v>
      </c>
      <c r="K89" s="8">
        <f t="shared" si="10"/>
        <v>12907250264.879719</v>
      </c>
      <c r="L89" s="7">
        <f t="shared" si="11"/>
        <v>9002374253.2991199</v>
      </c>
      <c r="M89" s="26">
        <f t="shared" si="12"/>
        <v>9467115209.0697403</v>
      </c>
      <c r="N89" s="8">
        <f t="shared" si="13"/>
        <v>7268231470.5787134</v>
      </c>
      <c r="O89" s="7">
        <f t="shared" si="14"/>
        <v>5069347732.0876884</v>
      </c>
      <c r="P89" s="27"/>
      <c r="Q89" s="41">
        <f t="shared" si="23"/>
        <v>3184590241.9525208</v>
      </c>
      <c r="S89" s="22">
        <f t="shared" si="15"/>
        <v>8400304480.3125</v>
      </c>
      <c r="V89" s="20">
        <f t="shared" si="16"/>
        <v>15274.476229544467</v>
      </c>
      <c r="W89" s="21">
        <f t="shared" si="17"/>
        <v>8601.2455441620859</v>
      </c>
      <c r="X89" s="21"/>
      <c r="Z89" s="17">
        <f t="shared" si="18"/>
        <v>0.11481187996789945</v>
      </c>
      <c r="AA89" s="11">
        <f t="shared" si="18"/>
        <v>8.8145047435309529E-2</v>
      </c>
      <c r="AB89" s="12">
        <f t="shared" si="18"/>
        <v>6.1478214902719625E-2</v>
      </c>
      <c r="AC89" s="12"/>
      <c r="AE89" s="17">
        <f t="shared" si="24"/>
        <v>0.49965746998190697</v>
      </c>
      <c r="AF89" s="11">
        <f t="shared" si="19"/>
        <v>0.65082060918656726</v>
      </c>
      <c r="AG89" s="12">
        <f t="shared" si="20"/>
        <v>0.93312100163287726</v>
      </c>
      <c r="AH89" s="17">
        <f t="shared" si="25"/>
        <v>0.88731406503480514</v>
      </c>
      <c r="AI89" s="11">
        <f t="shared" si="21"/>
        <v>1.1557563231600889</v>
      </c>
      <c r="AJ89" s="12">
        <f t="shared" si="22"/>
        <v>1.6570779761547425</v>
      </c>
    </row>
    <row r="90" spans="1:36">
      <c r="A90">
        <v>2048</v>
      </c>
      <c r="C90" s="3">
        <v>9637357320</v>
      </c>
      <c r="D90" s="24"/>
      <c r="E90" s="5"/>
      <c r="F90" s="9">
        <f t="shared" si="7"/>
        <v>149360578424324.06</v>
      </c>
      <c r="G90" s="10">
        <f t="shared" si="8"/>
        <v>82457627309270.391</v>
      </c>
      <c r="H90" s="10"/>
      <c r="J90" s="20">
        <f t="shared" si="9"/>
        <v>16873680972.209372</v>
      </c>
      <c r="K90" s="9">
        <f t="shared" si="10"/>
        <v>12753363525.507086</v>
      </c>
      <c r="L90" s="9">
        <f t="shared" si="11"/>
        <v>8633046078.8047943</v>
      </c>
      <c r="M90" s="21">
        <f t="shared" si="12"/>
        <v>9315468054.6910477</v>
      </c>
      <c r="N90" s="10">
        <f t="shared" si="13"/>
        <v>7040760739.0106754</v>
      </c>
      <c r="O90" s="10">
        <f t="shared" si="14"/>
        <v>4766053423.3303032</v>
      </c>
      <c r="P90" s="27"/>
      <c r="Q90" s="41">
        <f t="shared" si="23"/>
        <v>2816304295.60427</v>
      </c>
      <c r="S90" s="22">
        <f t="shared" si="15"/>
        <v>7428840696.875</v>
      </c>
      <c r="V90" s="20">
        <f t="shared" si="16"/>
        <v>15498.08453343972</v>
      </c>
      <c r="W90" s="21">
        <f t="shared" si="17"/>
        <v>8556.0413058618851</v>
      </c>
      <c r="X90" s="21"/>
      <c r="Z90" s="17">
        <f t="shared" si="18"/>
        <v>0.11297278806910013</v>
      </c>
      <c r="AA90" s="11">
        <f t="shared" si="18"/>
        <v>8.5386409587110579E-2</v>
      </c>
      <c r="AB90" s="12">
        <f t="shared" si="18"/>
        <v>5.7800031105120997E-2</v>
      </c>
      <c r="AC90" s="12"/>
      <c r="AE90" s="18">
        <f t="shared" si="24"/>
        <v>0.44026200976006113</v>
      </c>
      <c r="AF90" s="18">
        <f t="shared" si="19"/>
        <v>0.58250050522100383</v>
      </c>
      <c r="AG90" s="18">
        <f t="shared" si="20"/>
        <v>0.86051210998557404</v>
      </c>
      <c r="AH90" s="19">
        <f t="shared" si="25"/>
        <v>0.79747369141951086</v>
      </c>
      <c r="AI90" s="19">
        <f t="shared" si="21"/>
        <v>1.0551190378781221</v>
      </c>
      <c r="AJ90" s="19">
        <f t="shared" si="22"/>
        <v>1.5586985786835896</v>
      </c>
    </row>
    <row r="91" spans="1:36">
      <c r="A91">
        <v>2049</v>
      </c>
      <c r="C91" s="3">
        <v>9686800146</v>
      </c>
      <c r="D91" s="24"/>
      <c r="E91" s="5"/>
      <c r="F91" s="9">
        <f t="shared" si="7"/>
        <v>152347789992810.53</v>
      </c>
      <c r="G91" s="10">
        <f t="shared" si="8"/>
        <v>82457627309270.391</v>
      </c>
      <c r="H91" s="10"/>
      <c r="J91" s="26">
        <f t="shared" si="9"/>
        <v>16930973005.277803</v>
      </c>
      <c r="K91" s="8">
        <f t="shared" si="10"/>
        <v>12588158416.45359</v>
      </c>
      <c r="L91" s="7">
        <f t="shared" si="11"/>
        <v>8245343827.6293821</v>
      </c>
      <c r="M91" s="26">
        <f t="shared" si="12"/>
        <v>9163820900.3123589</v>
      </c>
      <c r="N91" s="8">
        <f t="shared" si="13"/>
        <v>6813290007.4426394</v>
      </c>
      <c r="O91" s="7">
        <f t="shared" si="14"/>
        <v>4462759114.5729218</v>
      </c>
      <c r="P91" s="27"/>
      <c r="Q91" s="41">
        <f t="shared" si="23"/>
        <v>2448018349.256021</v>
      </c>
      <c r="S91" s="22">
        <f t="shared" si="15"/>
        <v>6457376913.4375038</v>
      </c>
      <c r="V91" s="20">
        <f t="shared" si="16"/>
        <v>15727.35967467234</v>
      </c>
      <c r="W91" s="21">
        <f t="shared" si="17"/>
        <v>8512.3700361795818</v>
      </c>
      <c r="X91" s="21"/>
      <c r="Z91" s="17">
        <f t="shared" si="18"/>
        <v>0.11113369617030083</v>
      </c>
      <c r="AA91" s="11">
        <f t="shared" si="18"/>
        <v>8.2627771738911615E-2</v>
      </c>
      <c r="AB91" s="12">
        <f t="shared" si="18"/>
        <v>5.4121847307522397E-2</v>
      </c>
      <c r="AC91" s="12"/>
      <c r="AE91" s="17">
        <f t="shared" si="24"/>
        <v>0.38139431865047446</v>
      </c>
      <c r="AF91" s="11">
        <f t="shared" si="19"/>
        <v>0.51297232683354754</v>
      </c>
      <c r="AG91" s="12">
        <f t="shared" si="20"/>
        <v>0.78315435334539152</v>
      </c>
      <c r="AH91" s="17">
        <f t="shared" si="25"/>
        <v>0.70465987754271775</v>
      </c>
      <c r="AI91" s="11">
        <f t="shared" si="21"/>
        <v>0.94776193386508623</v>
      </c>
      <c r="AJ91" s="12">
        <f t="shared" si="22"/>
        <v>1.4469472242746098</v>
      </c>
    </row>
    <row r="92" spans="1:36">
      <c r="A92">
        <v>2050</v>
      </c>
      <c r="C92" s="3">
        <v>9735033900</v>
      </c>
      <c r="D92" s="24"/>
      <c r="E92" s="5"/>
      <c r="F92" s="9">
        <f t="shared" si="7"/>
        <v>155394745792666.75</v>
      </c>
      <c r="G92" s="10">
        <f t="shared" si="8"/>
        <v>82457627309270.391</v>
      </c>
      <c r="H92" s="10"/>
      <c r="J92" s="20">
        <f t="shared" si="9"/>
        <v>16983807247.280092</v>
      </c>
      <c r="K92" s="9">
        <f t="shared" si="10"/>
        <v>12411243757.62776</v>
      </c>
      <c r="L92" s="9">
        <f t="shared" si="11"/>
        <v>7838680267.9754267</v>
      </c>
      <c r="M92" s="21">
        <f t="shared" si="12"/>
        <v>9012173745.9336643</v>
      </c>
      <c r="N92" s="10">
        <f t="shared" si="13"/>
        <v>6585819275.8746014</v>
      </c>
      <c r="O92" s="10">
        <f t="shared" si="14"/>
        <v>4159464805.8155375</v>
      </c>
      <c r="P92" s="27"/>
      <c r="Q92" s="41">
        <f t="shared" si="23"/>
        <v>2079732402.9077687</v>
      </c>
      <c r="S92" s="22">
        <f t="shared" si="15"/>
        <v>5485913130</v>
      </c>
      <c r="V92" s="20">
        <f t="shared" si="16"/>
        <v>15962.424721773876</v>
      </c>
      <c r="W92" s="21">
        <f t="shared" si="17"/>
        <v>8470.1941622689556</v>
      </c>
      <c r="X92" s="21"/>
      <c r="Z92" s="17">
        <f t="shared" si="18"/>
        <v>0.10929460427150153</v>
      </c>
      <c r="AA92" s="11">
        <f t="shared" si="18"/>
        <v>7.9869133890712665E-2</v>
      </c>
      <c r="AB92" s="12">
        <f t="shared" si="18"/>
        <v>5.0443663509923783E-2</v>
      </c>
      <c r="AC92" s="12"/>
      <c r="AE92" s="18">
        <f t="shared" si="24"/>
        <v>0.32300844269641327</v>
      </c>
      <c r="AF92" s="18">
        <f t="shared" si="19"/>
        <v>0.44201155316351287</v>
      </c>
      <c r="AG92" s="18">
        <f t="shared" si="20"/>
        <v>0.69985162584222882</v>
      </c>
      <c r="AH92" s="19">
        <f t="shared" si="25"/>
        <v>0.60872252185276277</v>
      </c>
      <c r="AI92" s="19">
        <f t="shared" si="21"/>
        <v>0.83298871411430686</v>
      </c>
      <c r="AJ92" s="19">
        <f t="shared" si="22"/>
        <v>1.3188987973476527</v>
      </c>
    </row>
    <row r="93" spans="1:36">
      <c r="C93" s="2"/>
      <c r="D93" s="24"/>
      <c r="E93" s="5"/>
      <c r="F93" s="5"/>
      <c r="G93" s="5"/>
      <c r="H93" s="5"/>
    </row>
    <row r="94" spans="1:36">
      <c r="A94" s="15" t="s">
        <v>15</v>
      </c>
      <c r="C94" s="2"/>
      <c r="D94" s="24"/>
      <c r="E94" s="5"/>
      <c r="F94" s="5"/>
      <c r="G94" s="5"/>
      <c r="H94" s="5"/>
    </row>
    <row r="95" spans="1:36">
      <c r="C95" s="2" t="s">
        <v>11</v>
      </c>
      <c r="D95" s="24"/>
      <c r="F95" s="5" t="s">
        <v>12</v>
      </c>
      <c r="G95" s="5"/>
      <c r="H95" s="5"/>
      <c r="Q95" s="5"/>
      <c r="S95" t="s">
        <v>13</v>
      </c>
      <c r="Z95" t="s">
        <v>19</v>
      </c>
    </row>
    <row r="96" spans="1:36">
      <c r="C96" s="3" t="s">
        <v>7</v>
      </c>
      <c r="D96" s="24"/>
      <c r="F96" s="9">
        <v>2</v>
      </c>
      <c r="G96" s="10">
        <v>0</v>
      </c>
      <c r="H96" s="10"/>
      <c r="P96" s="27"/>
      <c r="Q96" s="27"/>
      <c r="S96" s="22">
        <v>0.85</v>
      </c>
      <c r="Z96" s="16">
        <v>0.35</v>
      </c>
      <c r="AA96" s="13">
        <f>0.5*(Z96+AB96)</f>
        <v>0.52499999999999991</v>
      </c>
      <c r="AB96" s="14">
        <v>0.7</v>
      </c>
      <c r="AC96" s="14"/>
    </row>
    <row r="97" spans="1:36">
      <c r="C97" s="2"/>
      <c r="D97" s="24"/>
    </row>
    <row r="98" spans="1:36">
      <c r="A98" s="15" t="s">
        <v>14</v>
      </c>
      <c r="C98" s="2"/>
      <c r="D98" s="24"/>
    </row>
    <row r="99" spans="1:36">
      <c r="C99" s="2"/>
      <c r="D99" s="24"/>
    </row>
    <row r="100" spans="1:36">
      <c r="A100" t="s">
        <v>9</v>
      </c>
      <c r="C100" s="4">
        <f>(C60-C42)/($A60-$A42)/C42</f>
        <v>1.3452328177269319E-2</v>
      </c>
      <c r="D100" s="25"/>
      <c r="E100" s="4">
        <f>(E60-E42)/($A60-$A42)/E42</f>
        <v>3.6220302160214907E-2</v>
      </c>
      <c r="I100" s="4">
        <f>(I60-I42)/($A60-$A42)/I42</f>
        <v>2.6764654668667599E-2</v>
      </c>
      <c r="J100" s="4"/>
      <c r="K100" s="4"/>
      <c r="U100" s="4">
        <f>(U60-U42)/($A60-$A42)/U42</f>
        <v>1.8329607793715178E-2</v>
      </c>
      <c r="Y100" s="4">
        <f>(Y60-Y42)/($A60-$A42)/Y42</f>
        <v>-5.7238773094041998E-3</v>
      </c>
      <c r="AD100" s="4">
        <f>(AD60-AD42)/($A60-$A42)/AD42</f>
        <v>-1.0434545474321522E-3</v>
      </c>
    </row>
    <row r="101" spans="1:36">
      <c r="A101" t="s">
        <v>18</v>
      </c>
      <c r="C101" s="4">
        <f>(C60/C42)^(1/($A60-$A42))-1</f>
        <v>1.211936447823847E-2</v>
      </c>
      <c r="D101" s="25"/>
      <c r="E101" s="4">
        <f>(E60/E42)^(1/($A60-$A42))-1</f>
        <v>2.8279468227616844E-2</v>
      </c>
      <c r="I101" s="4">
        <f>(I60/I42)^(1/($A60-$A42))-1</f>
        <v>2.2086662013000469E-2</v>
      </c>
      <c r="J101" s="4"/>
      <c r="K101" s="4"/>
      <c r="U101" s="4">
        <f>(U60/U42)^(1/($A60-$A42))-1</f>
        <v>1.5966598720012826E-2</v>
      </c>
      <c r="Y101" s="4">
        <f>(Y60/Y42)^(1/($A60-$A42))-1</f>
        <v>-6.022493306503951E-3</v>
      </c>
      <c r="AD101" s="4">
        <f>(AD60/AD42)^(1/($A60-$A42))-1</f>
        <v>-1.0528235706832589E-3</v>
      </c>
    </row>
    <row r="102" spans="1:36">
      <c r="C102" s="4"/>
      <c r="D102" s="25"/>
      <c r="E102" s="4"/>
      <c r="I102" s="4"/>
      <c r="J102" s="4"/>
      <c r="K102" s="4"/>
      <c r="U102" s="4"/>
      <c r="Y102" s="4"/>
      <c r="AD102" s="4"/>
    </row>
    <row r="103" spans="1:36">
      <c r="A103" t="s">
        <v>8</v>
      </c>
      <c r="C103" s="4">
        <f>(C92-C60)/($A92-$A60)/C60</f>
        <v>8.6158337150167366E-3</v>
      </c>
      <c r="D103" s="25"/>
      <c r="E103" s="4"/>
      <c r="F103" s="4">
        <f>(F92-F60)/($A92-$A60)/F60</f>
        <v>2.764189350316032E-2</v>
      </c>
      <c r="G103" s="4">
        <f>(G92-G60)/($A92-$A60)/G60</f>
        <v>0</v>
      </c>
      <c r="J103" s="4">
        <f>(J92-J60)/($A92-$A60)/J60</f>
        <v>7.029730777054214E-3</v>
      </c>
      <c r="K103" s="4">
        <f t="shared" ref="K103:O103" si="26">(K92-K60)/($A92-$A60)/K60</f>
        <v>-3.2763505859988436E-3</v>
      </c>
      <c r="L103" s="4">
        <f t="shared" si="26"/>
        <v>-1.3582431949051902E-2</v>
      </c>
      <c r="M103" s="4">
        <f t="shared" si="26"/>
        <v>-1.0937500000000001E-2</v>
      </c>
      <c r="N103" s="4">
        <f t="shared" si="26"/>
        <v>-1.6406250000000001E-2</v>
      </c>
      <c r="O103" s="4">
        <f t="shared" si="26"/>
        <v>-2.1875000000000002E-2</v>
      </c>
      <c r="P103" s="25"/>
      <c r="Q103" s="4">
        <f t="shared" ref="Q103" si="27">(Q92-Q60)/($A92-$A60)/Q60</f>
        <v>-2.6562500000000003E-2</v>
      </c>
      <c r="R103" s="25"/>
      <c r="S103" s="4">
        <f t="shared" ref="S103" si="28">(S92-S60)/($A92-$A60)/S60</f>
        <v>-2.6562499999999999E-2</v>
      </c>
      <c r="V103" s="4">
        <f>(V92-V60)/($A92-$A60)/V60</f>
        <v>1.4914133556813718E-2</v>
      </c>
      <c r="W103" s="4">
        <f>(W92-W60)/($A92-$A60)/W60</f>
        <v>-6.7537733067113449E-3</v>
      </c>
      <c r="X103" s="4"/>
      <c r="Z103" s="4">
        <f>(Z92-Z60)/($A92-$A60)/Z60</f>
        <v>-1.0937499999999999E-2</v>
      </c>
      <c r="AA103" s="4">
        <f>(AA92-AA60)/($A92-$A60)/AA60</f>
        <v>-1.6406249999999997E-2</v>
      </c>
      <c r="AB103" s="4">
        <f>(AB92-AB60)/($A92-$A60)/AB60</f>
        <v>-2.1874999999999999E-2</v>
      </c>
      <c r="AC103" s="4"/>
      <c r="AE103" s="4">
        <f>(AE92-AE60)/($A92-$A60)/AE60</f>
        <v>-2.7423317522708223E-2</v>
      </c>
      <c r="AF103" s="4">
        <f t="shared" ref="AF103:AJ103" si="29">(AF92-AF60)/($A92-$A60)/AF60</f>
        <v>-2.6013487136337575E-2</v>
      </c>
      <c r="AG103" s="4">
        <f t="shared" si="29"/>
        <v>-2.2958854632534487E-2</v>
      </c>
      <c r="AH103" s="4">
        <f t="shared" si="29"/>
        <v>-2.4038461538461536E-2</v>
      </c>
      <c r="AI103" s="4">
        <f t="shared" si="29"/>
        <v>-2.1381578947368422E-2</v>
      </c>
      <c r="AJ103" s="4">
        <f t="shared" si="29"/>
        <v>-1.5625E-2</v>
      </c>
    </row>
    <row r="104" spans="1:36">
      <c r="A104" t="s">
        <v>10</v>
      </c>
      <c r="C104" s="4">
        <f>(C92/C60)^(1/($A92-$A60))-1</f>
        <v>7.638408779276018E-3</v>
      </c>
      <c r="D104" s="25"/>
      <c r="E104" s="4"/>
      <c r="F104" s="4">
        <f>(F92/F60)^(1/($A92-$A60))-1</f>
        <v>2.0000000000000018E-2</v>
      </c>
      <c r="G104" s="4">
        <f>(G92/G60)^(1/($A92-$A60))-1</f>
        <v>0</v>
      </c>
      <c r="J104" s="4">
        <f>(J92/J60)^(1/($A92-$A60))-1</f>
        <v>6.3608057143900165E-3</v>
      </c>
      <c r="K104" s="4">
        <f t="shared" ref="K104:O104" si="30">(K92/K60)^(1/($A92-$A60))-1</f>
        <v>-3.4551547138322869E-3</v>
      </c>
      <c r="L104" s="4">
        <f t="shared" si="30"/>
        <v>-1.7663658685147743E-2</v>
      </c>
      <c r="M104" s="4">
        <f t="shared" si="30"/>
        <v>-1.3371759103539271E-2</v>
      </c>
      <c r="N104" s="4">
        <f t="shared" si="30"/>
        <v>-2.2995249719443445E-2</v>
      </c>
      <c r="O104" s="4">
        <f t="shared" si="30"/>
        <v>-3.6925155573674262E-2</v>
      </c>
      <c r="P104" s="25"/>
      <c r="Q104" s="4">
        <f t="shared" ref="Q104" si="31">(Q92/Q60)^(1/($A92-$A60))-1</f>
        <v>-5.7561863544939418E-2</v>
      </c>
      <c r="R104" s="25"/>
      <c r="S104" s="4">
        <f t="shared" ref="S104" si="32">(S92/S60)^(1/($A92-$A60))-1</f>
        <v>-5.7561863544939418E-2</v>
      </c>
      <c r="V104" s="4">
        <f>(V92/V60)^(1/($A92-$A60))-1</f>
        <v>1.2267884107057592E-2</v>
      </c>
      <c r="W104" s="4">
        <f>(W92/W60)^(1/($A92-$A60))-1</f>
        <v>-7.5805057773945528E-3</v>
      </c>
      <c r="X104" s="4"/>
      <c r="Z104" s="4">
        <f>(Z92/Z60)^(1/($A92-$A60))-1</f>
        <v>-1.3371759103539271E-2</v>
      </c>
      <c r="AA104" s="4">
        <f>(AA92/AA60)^(1/($A92-$A60))-1</f>
        <v>-2.2995249719443445E-2</v>
      </c>
      <c r="AB104" s="4">
        <f>(AB92/AB60)^(1/($A92-$A60))-1</f>
        <v>-3.6925155573674262E-2</v>
      </c>
      <c r="AC104" s="4"/>
      <c r="AE104" s="4">
        <f t="shared" ref="AE104:AJ104" si="33">(AE92/AE60)^(1/($A92-$A60))-1</f>
        <v>-6.3518639534011268E-2</v>
      </c>
      <c r="AF104" s="4">
        <f t="shared" si="33"/>
        <v>-5.429430405168556E-2</v>
      </c>
      <c r="AG104" s="4">
        <f t="shared" si="33"/>
        <v>-4.0615625404215594E-2</v>
      </c>
      <c r="AH104" s="4">
        <f t="shared" si="33"/>
        <v>-4.4789012324691457E-2</v>
      </c>
      <c r="AI104" s="4">
        <f t="shared" si="33"/>
        <v>-3.5380190132719314E-2</v>
      </c>
      <c r="AJ104" s="4">
        <f t="shared" si="33"/>
        <v>-2.142793791229991E-2</v>
      </c>
    </row>
    <row r="105" spans="1:36">
      <c r="C105" s="2"/>
      <c r="D105" s="24"/>
      <c r="V105" s="2"/>
      <c r="W105" s="2"/>
      <c r="X105" s="2"/>
      <c r="Z105" s="6"/>
      <c r="AA105" s="6"/>
      <c r="AB105" s="6"/>
      <c r="AC105" s="6"/>
      <c r="AE105" s="6"/>
      <c r="AF105" s="6"/>
      <c r="AG105" s="6"/>
      <c r="AH105" s="6"/>
      <c r="AI105" s="6"/>
      <c r="AJ105" s="6"/>
    </row>
    <row r="106" spans="1:36">
      <c r="C106" s="2"/>
      <c r="D106" s="24"/>
    </row>
    <row r="107" spans="1:36">
      <c r="A107" s="15" t="s">
        <v>17</v>
      </c>
      <c r="C107" s="2"/>
      <c r="D107" s="24"/>
    </row>
    <row r="108" spans="1:36">
      <c r="C108" s="2"/>
      <c r="D108" s="24"/>
    </row>
    <row r="109" spans="1:36">
      <c r="A109">
        <v>2018</v>
      </c>
      <c r="C109" s="2"/>
      <c r="D109" s="24"/>
      <c r="J109" s="2">
        <f>J60-$Q60</f>
        <v>0</v>
      </c>
      <c r="K109" s="2">
        <f t="shared" ref="K109:O109" si="34">K60-$Q60</f>
        <v>0</v>
      </c>
      <c r="L109" s="2">
        <f t="shared" si="34"/>
        <v>0</v>
      </c>
      <c r="M109" s="2">
        <f t="shared" si="34"/>
        <v>0</v>
      </c>
      <c r="N109" s="2">
        <f t="shared" si="34"/>
        <v>0</v>
      </c>
      <c r="O109" s="2">
        <f t="shared" si="34"/>
        <v>0</v>
      </c>
    </row>
    <row r="110" spans="1:36">
      <c r="A110">
        <v>2019</v>
      </c>
      <c r="C110" s="2"/>
      <c r="D110" s="24"/>
      <c r="J110" s="26">
        <f t="shared" ref="J110:O110" si="35">J61-$Q61</f>
        <v>490903502.60301971</v>
      </c>
      <c r="K110" s="8">
        <f t="shared" si="35"/>
        <v>413563453.8698864</v>
      </c>
      <c r="L110" s="7">
        <f t="shared" si="35"/>
        <v>336223405.1367569</v>
      </c>
      <c r="M110" s="26">
        <f t="shared" si="35"/>
        <v>216638791.96956062</v>
      </c>
      <c r="N110" s="8">
        <f t="shared" si="35"/>
        <v>140815214.78021431</v>
      </c>
      <c r="O110" s="7">
        <f t="shared" si="35"/>
        <v>64991637.590869904</v>
      </c>
    </row>
    <row r="111" spans="1:36">
      <c r="A111">
        <v>2020</v>
      </c>
      <c r="C111" s="2"/>
      <c r="D111" s="24"/>
      <c r="J111" s="20">
        <f t="shared" ref="J111:O111" si="36">J62-$Q62</f>
        <v>981165754.38181305</v>
      </c>
      <c r="K111" s="9">
        <f t="shared" si="36"/>
        <v>823392054.96622658</v>
      </c>
      <c r="L111" s="9">
        <f t="shared" si="36"/>
        <v>665618355.55063248</v>
      </c>
      <c r="M111" s="21">
        <f t="shared" si="36"/>
        <v>433277583.93912125</v>
      </c>
      <c r="N111" s="10">
        <f t="shared" si="36"/>
        <v>281630429.56042671</v>
      </c>
      <c r="O111" s="10">
        <f t="shared" si="36"/>
        <v>129983275.18173409</v>
      </c>
    </row>
    <row r="112" spans="1:36">
      <c r="A112">
        <v>2021</v>
      </c>
      <c r="C112" s="2"/>
      <c r="D112" s="24"/>
      <c r="J112" s="26">
        <f t="shared" ref="J112:O112" si="37">J63-$Q63</f>
        <v>1470712058.2809029</v>
      </c>
      <c r="K112" s="8">
        <f t="shared" si="37"/>
        <v>1229318298.1750488</v>
      </c>
      <c r="L112" s="7">
        <f t="shared" si="37"/>
        <v>987924538.0691967</v>
      </c>
      <c r="M112" s="26">
        <f t="shared" si="37"/>
        <v>649916375.90867805</v>
      </c>
      <c r="N112" s="8">
        <f t="shared" si="37"/>
        <v>422445644.34064102</v>
      </c>
      <c r="O112" s="7">
        <f t="shared" si="37"/>
        <v>194974912.77260399</v>
      </c>
    </row>
    <row r="113" spans="1:15">
      <c r="A113">
        <v>2022</v>
      </c>
      <c r="C113" s="2"/>
      <c r="D113" s="24"/>
      <c r="J113" s="20">
        <f t="shared" ref="J113:O113" si="38">J64-$Q64</f>
        <v>1959464985.8629322</v>
      </c>
      <c r="K113" s="9">
        <f t="shared" si="38"/>
        <v>1631169472.1189728</v>
      </c>
      <c r="L113" s="9">
        <f t="shared" si="38"/>
        <v>1302873958.3750114</v>
      </c>
      <c r="M113" s="21">
        <f t="shared" si="38"/>
        <v>866555167.87823677</v>
      </c>
      <c r="N113" s="10">
        <f t="shared" si="38"/>
        <v>563260859.12085533</v>
      </c>
      <c r="O113" s="10">
        <f t="shared" si="38"/>
        <v>259966550.36347008</v>
      </c>
    </row>
    <row r="114" spans="1:15">
      <c r="A114">
        <v>2023</v>
      </c>
      <c r="C114" s="2"/>
      <c r="D114" s="24"/>
      <c r="J114" s="26">
        <f t="shared" ref="J114:O114" si="39">J65-$Q65</f>
        <v>2447344297.9321957</v>
      </c>
      <c r="K114" s="8">
        <f t="shared" si="39"/>
        <v>2028767517.9086456</v>
      </c>
      <c r="L114" s="7">
        <f t="shared" si="39"/>
        <v>1610190737.8850975</v>
      </c>
      <c r="M114" s="26">
        <f t="shared" si="39"/>
        <v>1083193959.8477955</v>
      </c>
      <c r="N114" s="8">
        <f t="shared" si="39"/>
        <v>704076073.90106773</v>
      </c>
      <c r="O114" s="7">
        <f t="shared" si="39"/>
        <v>324958187.95433998</v>
      </c>
    </row>
    <row r="115" spans="1:15">
      <c r="A115">
        <v>2024</v>
      </c>
      <c r="C115" s="2"/>
      <c r="D115" s="24"/>
      <c r="J115" s="20">
        <f t="shared" ref="J115:O115" si="40">J66-$Q66</f>
        <v>2934266863.075695</v>
      </c>
      <c r="K115" s="9">
        <f t="shared" si="40"/>
        <v>2421928884.3268719</v>
      </c>
      <c r="L115" s="9">
        <f t="shared" si="40"/>
        <v>1909590905.5780468</v>
      </c>
      <c r="M115" s="21">
        <f t="shared" si="40"/>
        <v>1299832751.8173542</v>
      </c>
      <c r="N115" s="10">
        <f t="shared" si="40"/>
        <v>844891288.68128014</v>
      </c>
      <c r="O115" s="10">
        <f t="shared" si="40"/>
        <v>389949825.54520416</v>
      </c>
    </row>
    <row r="116" spans="1:15">
      <c r="A116">
        <v>2025</v>
      </c>
      <c r="C116" s="2"/>
      <c r="D116" s="24"/>
      <c r="J116" s="26">
        <f t="shared" ref="J116:O116" si="41">J67-$Q67</f>
        <v>3420146574.0701065</v>
      </c>
      <c r="K116" s="8">
        <f t="shared" si="41"/>
        <v>2810464379.3590069</v>
      </c>
      <c r="L116" s="7">
        <f t="shared" si="41"/>
        <v>2200782184.6479015</v>
      </c>
      <c r="M116" s="26">
        <f t="shared" si="41"/>
        <v>1516471543.7869148</v>
      </c>
      <c r="N116" s="8">
        <f t="shared" si="41"/>
        <v>985706503.46149445</v>
      </c>
      <c r="O116" s="7">
        <f t="shared" si="41"/>
        <v>454941463.13607407</v>
      </c>
    </row>
    <row r="117" spans="1:15">
      <c r="A117">
        <v>2026</v>
      </c>
      <c r="C117" s="2"/>
      <c r="D117" s="24"/>
      <c r="J117" s="20">
        <f t="shared" ref="J117:O117" si="42">J68-$Q68</f>
        <v>3904894262.1019497</v>
      </c>
      <c r="K117" s="9">
        <f t="shared" si="42"/>
        <v>3194179017.9815769</v>
      </c>
      <c r="L117" s="9">
        <f t="shared" si="42"/>
        <v>2483463773.8612061</v>
      </c>
      <c r="M117" s="21">
        <f t="shared" si="42"/>
        <v>1733110335.7564735</v>
      </c>
      <c r="N117" s="10">
        <f t="shared" si="42"/>
        <v>1126521718.2417068</v>
      </c>
      <c r="O117" s="10">
        <f t="shared" si="42"/>
        <v>519933100.72694206</v>
      </c>
    </row>
    <row r="118" spans="1:15">
      <c r="A118">
        <v>2027</v>
      </c>
      <c r="C118" s="2"/>
      <c r="D118" s="24"/>
      <c r="J118" s="26">
        <f t="shared" ref="J118:O118" si="43">J69-$Q69</f>
        <v>4388417608.7468567</v>
      </c>
      <c r="K118" s="8">
        <f t="shared" si="43"/>
        <v>3572871866.1187325</v>
      </c>
      <c r="L118" s="7">
        <f t="shared" si="43"/>
        <v>2757326123.4906063</v>
      </c>
      <c r="M118" s="26">
        <f t="shared" si="43"/>
        <v>1949749127.7260342</v>
      </c>
      <c r="N118" s="8">
        <f t="shared" si="43"/>
        <v>1267336933.0219193</v>
      </c>
      <c r="O118" s="7">
        <f t="shared" si="43"/>
        <v>584924738.31780815</v>
      </c>
    </row>
    <row r="119" spans="1:15">
      <c r="A119">
        <v>2028</v>
      </c>
      <c r="C119" s="2"/>
      <c r="D119" s="24"/>
      <c r="J119" s="20">
        <f t="shared" ref="J119:O119" si="44">J70-$Q70</f>
        <v>4870621055.652689</v>
      </c>
      <c r="K119" s="9">
        <f t="shared" si="44"/>
        <v>3946335880.6741505</v>
      </c>
      <c r="L119" s="9">
        <f t="shared" si="44"/>
        <v>3022050705.6956081</v>
      </c>
      <c r="M119" s="21">
        <f t="shared" si="44"/>
        <v>2166387919.695591</v>
      </c>
      <c r="N119" s="10">
        <f t="shared" si="44"/>
        <v>1408152147.8021336</v>
      </c>
      <c r="O119" s="10">
        <f t="shared" si="44"/>
        <v>649916375.90867805</v>
      </c>
    </row>
    <row r="120" spans="1:15">
      <c r="A120">
        <v>2029</v>
      </c>
      <c r="C120" s="2"/>
      <c r="D120" s="24"/>
      <c r="J120" s="26">
        <f t="shared" ref="J120:O120" si="45">J71-$Q71</f>
        <v>5351405711.8697567</v>
      </c>
      <c r="K120" s="8">
        <f t="shared" si="45"/>
        <v>4314357745.5438328</v>
      </c>
      <c r="L120" s="7">
        <f t="shared" si="45"/>
        <v>3277309779.217905</v>
      </c>
      <c r="M120" s="26">
        <f t="shared" si="45"/>
        <v>2383026711.6651516</v>
      </c>
      <c r="N120" s="8">
        <f t="shared" si="45"/>
        <v>1548967362.5823498</v>
      </c>
      <c r="O120" s="7">
        <f t="shared" si="45"/>
        <v>714908013.49954605</v>
      </c>
    </row>
    <row r="121" spans="1:15">
      <c r="A121">
        <v>2030</v>
      </c>
      <c r="C121" s="2"/>
      <c r="D121" s="24"/>
      <c r="J121" s="20">
        <f t="shared" ref="J121:O121" si="46">J72-$Q72</f>
        <v>5830669258.7702885</v>
      </c>
      <c r="K121" s="9">
        <f t="shared" si="46"/>
        <v>4676717703.5130787</v>
      </c>
      <c r="L121" s="9">
        <f t="shared" si="46"/>
        <v>3522766148.2558689</v>
      </c>
      <c r="M121" s="21">
        <f t="shared" si="46"/>
        <v>2599665503.6347122</v>
      </c>
      <c r="N121" s="10">
        <f t="shared" si="46"/>
        <v>1689782577.3625622</v>
      </c>
      <c r="O121" s="10">
        <f t="shared" si="46"/>
        <v>779899651.09041214</v>
      </c>
    </row>
    <row r="122" spans="1:15">
      <c r="A122">
        <v>2031</v>
      </c>
      <c r="C122" s="2"/>
      <c r="D122" s="24"/>
      <c r="J122" s="26">
        <f t="shared" ref="J122:O122" si="47">J73-$Q73</f>
        <v>6308305852.4976749</v>
      </c>
      <c r="K122" s="8">
        <f t="shared" si="47"/>
        <v>5033189383.9384594</v>
      </c>
      <c r="L122" s="7">
        <f t="shared" si="47"/>
        <v>3758072915.3792419</v>
      </c>
      <c r="M122" s="26">
        <f t="shared" si="47"/>
        <v>2816304295.6042709</v>
      </c>
      <c r="N122" s="8">
        <f t="shared" si="47"/>
        <v>1830597792.1427765</v>
      </c>
      <c r="O122" s="7">
        <f t="shared" si="47"/>
        <v>844891288.68128204</v>
      </c>
    </row>
    <row r="123" spans="1:15">
      <c r="A123">
        <v>2032</v>
      </c>
      <c r="C123" s="2"/>
      <c r="D123" s="24"/>
      <c r="J123" s="20">
        <f t="shared" ref="J123:O123" si="48">J74-$Q74</f>
        <v>6784206023.8847713</v>
      </c>
      <c r="K123" s="9">
        <f t="shared" si="48"/>
        <v>5383539626.1135693</v>
      </c>
      <c r="L123" s="9">
        <f t="shared" si="48"/>
        <v>3982873228.3423672</v>
      </c>
      <c r="M123" s="21">
        <f t="shared" si="48"/>
        <v>3032943087.5738316</v>
      </c>
      <c r="N123" s="10">
        <f t="shared" si="48"/>
        <v>1971413006.9229927</v>
      </c>
      <c r="O123" s="10">
        <f t="shared" si="48"/>
        <v>909882926.27215004</v>
      </c>
    </row>
    <row r="124" spans="1:15">
      <c r="A124">
        <v>2033</v>
      </c>
      <c r="C124" s="2"/>
      <c r="D124" s="24"/>
      <c r="J124" s="26">
        <f t="shared" ref="J124:O124" si="49">J75-$Q75</f>
        <v>7258256575.7790079</v>
      </c>
      <c r="K124" s="8">
        <f t="shared" si="49"/>
        <v>5727528298.2147684</v>
      </c>
      <c r="L124" s="7">
        <f t="shared" si="49"/>
        <v>4196800020.6505251</v>
      </c>
      <c r="M124" s="26">
        <f t="shared" si="49"/>
        <v>3249581879.5433874</v>
      </c>
      <c r="N124" s="8">
        <f t="shared" si="49"/>
        <v>2112228221.7032022</v>
      </c>
      <c r="O124" s="7">
        <f t="shared" si="49"/>
        <v>974874563.86301517</v>
      </c>
    </row>
    <row r="125" spans="1:15">
      <c r="A125">
        <v>2034</v>
      </c>
      <c r="C125" s="2"/>
      <c r="D125" s="24"/>
      <c r="J125" s="20">
        <f t="shared" ref="J125:O125" si="50">J76-$Q76</f>
        <v>7730340477.7106647</v>
      </c>
      <c r="K125" s="9">
        <f t="shared" si="50"/>
        <v>6064908111.720768</v>
      </c>
      <c r="L125" s="9">
        <f t="shared" si="50"/>
        <v>4399475745.7308731</v>
      </c>
      <c r="M125" s="21">
        <f t="shared" si="50"/>
        <v>3466220671.5129471</v>
      </c>
      <c r="N125" s="10">
        <f t="shared" si="50"/>
        <v>2253043436.4834175</v>
      </c>
      <c r="O125" s="10">
        <f t="shared" si="50"/>
        <v>1039866201.453886</v>
      </c>
    </row>
    <row r="126" spans="1:15">
      <c r="A126">
        <v>2035</v>
      </c>
      <c r="C126" s="2"/>
      <c r="D126" s="24"/>
      <c r="J126" s="26">
        <f t="shared" ref="J126:O126" si="51">J77-$Q77</f>
        <v>8200336757.8390102</v>
      </c>
      <c r="K126" s="8">
        <f t="shared" si="51"/>
        <v>6395424431.197464</v>
      </c>
      <c r="L126" s="7">
        <f t="shared" si="51"/>
        <v>4590512104.5559139</v>
      </c>
      <c r="M126" s="26">
        <f t="shared" si="51"/>
        <v>3682859463.4825077</v>
      </c>
      <c r="N126" s="8">
        <f t="shared" si="51"/>
        <v>2393858651.2636318</v>
      </c>
      <c r="O126" s="7">
        <f t="shared" si="51"/>
        <v>1104857839.0447521</v>
      </c>
    </row>
    <row r="127" spans="1:15">
      <c r="A127">
        <v>2036</v>
      </c>
      <c r="C127" s="2"/>
      <c r="D127" s="24"/>
      <c r="J127" s="20">
        <f t="shared" ref="J127:O127" si="52">J78-$Q78</f>
        <v>8668120392.1096878</v>
      </c>
      <c r="K127" s="9">
        <f t="shared" si="52"/>
        <v>6718815079.3368139</v>
      </c>
      <c r="L127" s="9">
        <f t="shared" si="52"/>
        <v>4769509766.5639391</v>
      </c>
      <c r="M127" s="21">
        <f t="shared" si="52"/>
        <v>3899498255.4520655</v>
      </c>
      <c r="N127" s="10">
        <f t="shared" si="52"/>
        <v>2534673866.0438452</v>
      </c>
      <c r="O127" s="10">
        <f t="shared" si="52"/>
        <v>1169849476.6356192</v>
      </c>
    </row>
    <row r="128" spans="1:15">
      <c r="A128">
        <v>2037</v>
      </c>
      <c r="C128" s="2"/>
      <c r="D128" s="24"/>
      <c r="J128" s="26">
        <f t="shared" ref="J128:O128" si="53">J79-$Q79</f>
        <v>9133562190.5548725</v>
      </c>
      <c r="K128" s="8">
        <f t="shared" si="53"/>
        <v>7034810137.1360779</v>
      </c>
      <c r="L128" s="7">
        <f t="shared" si="53"/>
        <v>4936058083.7172871</v>
      </c>
      <c r="M128" s="26">
        <f t="shared" si="53"/>
        <v>4116137047.421627</v>
      </c>
      <c r="N128" s="8">
        <f t="shared" si="53"/>
        <v>2675489080.8240566</v>
      </c>
      <c r="O128" s="7">
        <f t="shared" si="53"/>
        <v>1234841114.2264891</v>
      </c>
    </row>
    <row r="129" spans="1:18">
      <c r="A129">
        <v>2038</v>
      </c>
      <c r="C129" s="2"/>
      <c r="D129" s="24"/>
      <c r="J129" s="20">
        <f t="shared" ref="J129:O129" si="54">J80-$Q80</f>
        <v>9596528680.6663818</v>
      </c>
      <c r="K129" s="9">
        <f t="shared" si="54"/>
        <v>7343131739.1009369</v>
      </c>
      <c r="L129" s="9">
        <f t="shared" si="54"/>
        <v>5089734797.5354958</v>
      </c>
      <c r="M129" s="21">
        <f t="shared" si="54"/>
        <v>4332775839.3911858</v>
      </c>
      <c r="N129" s="10">
        <f t="shared" si="54"/>
        <v>2816304295.6042709</v>
      </c>
      <c r="O129" s="10">
        <f t="shared" si="54"/>
        <v>1299832751.8173571</v>
      </c>
    </row>
    <row r="130" spans="1:18">
      <c r="A130">
        <v>2039</v>
      </c>
      <c r="C130" s="2"/>
      <c r="D130" s="24"/>
      <c r="J130" s="26">
        <f t="shared" ref="J130:O130" si="55">J81-$Q81</f>
        <v>10056881987.770016</v>
      </c>
      <c r="K130" s="8">
        <f t="shared" si="55"/>
        <v>7643493863.3534269</v>
      </c>
      <c r="L130" s="7">
        <f t="shared" si="55"/>
        <v>5230105738.9368372</v>
      </c>
      <c r="M130" s="26">
        <f t="shared" si="55"/>
        <v>4549414631.3607435</v>
      </c>
      <c r="N130" s="8">
        <f t="shared" si="55"/>
        <v>2957119510.3844824</v>
      </c>
      <c r="O130" s="7">
        <f t="shared" si="55"/>
        <v>1364824389.4082222</v>
      </c>
    </row>
    <row r="131" spans="1:18" s="28" customFormat="1">
      <c r="A131" s="28">
        <v>2040</v>
      </c>
      <c r="C131" s="40"/>
      <c r="D131" s="30"/>
      <c r="J131" s="33">
        <f t="shared" ref="J131:O131" si="56">J82-$Q82</f>
        <v>10514479712.327967</v>
      </c>
      <c r="K131" s="31">
        <f t="shared" si="56"/>
        <v>7935602116.5228157</v>
      </c>
      <c r="L131" s="31">
        <f t="shared" si="56"/>
        <v>5356724520.7176609</v>
      </c>
      <c r="M131" s="34">
        <f t="shared" si="56"/>
        <v>4766053423.3303032</v>
      </c>
      <c r="N131" s="32">
        <f t="shared" si="56"/>
        <v>3097934725.1646996</v>
      </c>
      <c r="O131" s="32">
        <f t="shared" si="56"/>
        <v>1429816026.9990931</v>
      </c>
      <c r="P131" s="27"/>
      <c r="R131" s="27"/>
    </row>
    <row r="132" spans="1:18">
      <c r="A132">
        <v>2041</v>
      </c>
      <c r="C132" s="2"/>
      <c r="D132" s="24"/>
      <c r="J132" s="26">
        <f t="shared" ref="J132:O132" si="57">J83-$Q83</f>
        <v>10969174804.094109</v>
      </c>
      <c r="K132" s="8">
        <f t="shared" si="57"/>
        <v>8219153513.294611</v>
      </c>
      <c r="L132" s="7">
        <f t="shared" si="57"/>
        <v>5469132222.4951153</v>
      </c>
      <c r="M132" s="26">
        <f t="shared" si="57"/>
        <v>4982692215.2998657</v>
      </c>
      <c r="N132" s="8">
        <f t="shared" si="57"/>
        <v>3238749939.9449139</v>
      </c>
      <c r="O132" s="7">
        <f t="shared" si="57"/>
        <v>1494807664.5899601</v>
      </c>
    </row>
    <row r="133" spans="1:18">
      <c r="A133">
        <v>2042</v>
      </c>
      <c r="J133" s="20">
        <f t="shared" ref="J133:O133" si="58">J84-$Q84</f>
        <v>11420815433.045471</v>
      </c>
      <c r="K133" s="9">
        <f t="shared" si="58"/>
        <v>8493836250.4901819</v>
      </c>
      <c r="L133" s="9">
        <f t="shared" si="58"/>
        <v>5566857067.9348955</v>
      </c>
      <c r="M133" s="21">
        <f t="shared" si="58"/>
        <v>5199331007.2694216</v>
      </c>
      <c r="N133" s="10">
        <f t="shared" si="58"/>
        <v>3379565154.7251263</v>
      </c>
      <c r="O133" s="10">
        <f t="shared" si="58"/>
        <v>1559799302.1808281</v>
      </c>
    </row>
    <row r="134" spans="1:18">
      <c r="A134">
        <v>2043</v>
      </c>
      <c r="J134" s="26">
        <f t="shared" ref="J134:O134" si="59">J85-$Q85</f>
        <v>11869244857.011309</v>
      </c>
      <c r="K134" s="8">
        <f t="shared" si="59"/>
        <v>8759329475.5463142</v>
      </c>
      <c r="L134" s="7">
        <f t="shared" si="59"/>
        <v>5649414094.0813179</v>
      </c>
      <c r="M134" s="26">
        <f t="shared" si="59"/>
        <v>5415969799.2389812</v>
      </c>
      <c r="N134" s="8">
        <f t="shared" si="59"/>
        <v>3520380369.5053377</v>
      </c>
      <c r="O134" s="7">
        <f t="shared" si="59"/>
        <v>1624790939.7716942</v>
      </c>
    </row>
    <row r="135" spans="1:18">
      <c r="A135">
        <v>2044</v>
      </c>
      <c r="J135" s="20">
        <f t="shared" ref="J135:O135" si="60">J86-$Q86</f>
        <v>12314301285.919153</v>
      </c>
      <c r="K135" s="9">
        <f t="shared" si="60"/>
        <v>9015303049.2610893</v>
      </c>
      <c r="L135" s="9">
        <f t="shared" si="60"/>
        <v>5716304812.6030178</v>
      </c>
      <c r="M135" s="21">
        <f t="shared" si="60"/>
        <v>5632608591.20854</v>
      </c>
      <c r="N135" s="10">
        <f t="shared" si="60"/>
        <v>3661195584.2855511</v>
      </c>
      <c r="O135" s="10">
        <f t="shared" si="60"/>
        <v>1689782577.3625612</v>
      </c>
    </row>
    <row r="136" spans="1:18">
      <c r="A136">
        <v>2045</v>
      </c>
      <c r="J136" s="26">
        <f t="shared" ref="J136:O136" si="61">J87-$Q87</f>
        <v>12755817742.575642</v>
      </c>
      <c r="K136" s="8">
        <f t="shared" si="61"/>
        <v>9261417302.6693649</v>
      </c>
      <c r="L136" s="7">
        <f t="shared" si="61"/>
        <v>5767016862.7630892</v>
      </c>
      <c r="M136" s="26">
        <f t="shared" si="61"/>
        <v>5849247383.1781015</v>
      </c>
      <c r="N136" s="8">
        <f t="shared" si="61"/>
        <v>3802010799.0657663</v>
      </c>
      <c r="O136" s="7">
        <f t="shared" si="61"/>
        <v>1754774214.9534311</v>
      </c>
    </row>
    <row r="137" spans="1:18">
      <c r="A137">
        <v>2046</v>
      </c>
      <c r="J137" s="20">
        <f t="shared" ref="J137:O137" si="62">J88-$Q88</f>
        <v>13193621919.897688</v>
      </c>
      <c r="K137" s="9">
        <f t="shared" si="62"/>
        <v>9497322787.9079399</v>
      </c>
      <c r="L137" s="9">
        <f t="shared" si="62"/>
        <v>5801023655.91819</v>
      </c>
      <c r="M137" s="21">
        <f t="shared" si="62"/>
        <v>6065886175.1476593</v>
      </c>
      <c r="N137" s="10">
        <f t="shared" si="62"/>
        <v>3942826013.8459797</v>
      </c>
      <c r="O137" s="10">
        <f t="shared" si="62"/>
        <v>1819765852.5442991</v>
      </c>
    </row>
    <row r="138" spans="1:18">
      <c r="A138">
        <v>2047</v>
      </c>
      <c r="J138" s="26">
        <f t="shared" ref="J138:O138" si="63">J89-$Q89</f>
        <v>13627536034.507797</v>
      </c>
      <c r="K138" s="8">
        <f t="shared" si="63"/>
        <v>9722660022.9271984</v>
      </c>
      <c r="L138" s="7">
        <f t="shared" si="63"/>
        <v>5817784011.3465996</v>
      </c>
      <c r="M138" s="26">
        <f t="shared" si="63"/>
        <v>6282524967.1172199</v>
      </c>
      <c r="N138" s="8">
        <f t="shared" si="63"/>
        <v>4083641228.6261926</v>
      </c>
      <c r="O138" s="7">
        <f t="shared" si="63"/>
        <v>1884757490.1351676</v>
      </c>
    </row>
    <row r="139" spans="1:18">
      <c r="A139">
        <v>2048</v>
      </c>
      <c r="J139" s="20">
        <f t="shared" ref="J139:O139" si="64">J90-$Q90</f>
        <v>14057376676.605103</v>
      </c>
      <c r="K139" s="9">
        <f t="shared" si="64"/>
        <v>9937059229.9028168</v>
      </c>
      <c r="L139" s="9">
        <f t="shared" si="64"/>
        <v>5816741783.2005243</v>
      </c>
      <c r="M139" s="21">
        <f t="shared" si="64"/>
        <v>6499163759.0867777</v>
      </c>
      <c r="N139" s="10">
        <f t="shared" si="64"/>
        <v>4224456443.4064054</v>
      </c>
      <c r="O139" s="10">
        <f t="shared" si="64"/>
        <v>1949749127.7260332</v>
      </c>
    </row>
    <row r="140" spans="1:18">
      <c r="A140">
        <v>2049</v>
      </c>
      <c r="J140" s="26">
        <f t="shared" ref="J140:O140" si="65">J91-$Q91</f>
        <v>14482954656.021782</v>
      </c>
      <c r="K140" s="8">
        <f t="shared" si="65"/>
        <v>10140140067.197569</v>
      </c>
      <c r="L140" s="7">
        <f t="shared" si="65"/>
        <v>5797325478.3733616</v>
      </c>
      <c r="M140" s="26">
        <f t="shared" si="65"/>
        <v>6715802551.0563374</v>
      </c>
      <c r="N140" s="8">
        <f t="shared" si="65"/>
        <v>4365271658.1866188</v>
      </c>
      <c r="O140" s="7">
        <f t="shared" si="65"/>
        <v>2014740765.3169007</v>
      </c>
    </row>
    <row r="141" spans="1:18">
      <c r="A141">
        <v>2050</v>
      </c>
      <c r="J141" s="20">
        <f t="shared" ref="J141:O141" si="66">J92-$Q92</f>
        <v>14904074844.372324</v>
      </c>
      <c r="K141" s="9">
        <f t="shared" si="66"/>
        <v>10331511354.719992</v>
      </c>
      <c r="L141" s="9">
        <f t="shared" si="66"/>
        <v>5758947865.0676575</v>
      </c>
      <c r="M141" s="21">
        <f t="shared" si="66"/>
        <v>6932441343.0258961</v>
      </c>
      <c r="N141" s="10">
        <f t="shared" si="66"/>
        <v>4506086872.9668331</v>
      </c>
      <c r="O141" s="10">
        <f t="shared" si="66"/>
        <v>2079732402.9077687</v>
      </c>
    </row>
  </sheetData>
  <pageMargins left="0.7" right="0.7" top="0.75" bottom="0.75" header="0.3" footer="0.3"/>
  <pageSetup paperSize="9" orientation="portrait" horizontalDpi="0" verticalDpi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Sources</vt:lpstr>
      <vt:lpstr>Scenarios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</dc:creator>
  <cp:lastModifiedBy>Simon</cp:lastModifiedBy>
  <dcterms:created xsi:type="dcterms:W3CDTF">2020-02-24T16:01:54Z</dcterms:created>
  <dcterms:modified xsi:type="dcterms:W3CDTF">2020-03-01T12:35:47Z</dcterms:modified>
</cp:coreProperties>
</file>